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240" yWindow="105" windowWidth="14805" windowHeight="8010" firstSheet="1" activeTab="3"/>
  </bookViews>
  <sheets>
    <sheet name="popis" sheetId="1" r:id="rId1"/>
    <sheet name="količine" sheetId="2" r:id="rId2"/>
    <sheet name="količine z roki" sheetId="3" r:id="rId3"/>
    <sheet name="PREGLED-TP" sheetId="7" r:id="rId4"/>
    <sheet name="PREGLED-PIVOT" sheetId="8" r:id="rId5"/>
  </sheets>
  <definedNames>
    <definedName name="_xlnm._FilterDatabase" localSheetId="3" hidden="1">'PREGLED-TP'!$A$1:$S$365</definedName>
  </definedNames>
  <calcPr calcId="152511"/>
  <pivotCaches>
    <pivotCache cacheId="0" r:id="rId6"/>
  </pivotCaches>
</workbook>
</file>

<file path=xl/calcChain.xml><?xml version="1.0" encoding="utf-8"?>
<calcChain xmlns="http://schemas.openxmlformats.org/spreadsheetml/2006/main">
  <c r="F362" i="7" l="1"/>
  <c r="F357" i="7"/>
  <c r="F352" i="7"/>
  <c r="F310" i="7"/>
  <c r="F305" i="7"/>
  <c r="F300" i="7"/>
  <c r="F284" i="7"/>
  <c r="F279" i="7"/>
  <c r="F274" i="7"/>
  <c r="F269" i="7"/>
  <c r="F264" i="7"/>
  <c r="F267" i="7" s="1"/>
  <c r="F248" i="7"/>
  <c r="F206" i="7"/>
  <c r="F208" i="7" s="1"/>
  <c r="F201" i="7"/>
  <c r="F196" i="7"/>
  <c r="F191" i="7"/>
  <c r="F169" i="7"/>
  <c r="F164" i="7"/>
  <c r="F159" i="7"/>
  <c r="F154" i="7"/>
  <c r="F149" i="7"/>
  <c r="D34" i="2"/>
  <c r="D48" i="3"/>
  <c r="F33" i="7"/>
  <c r="F28" i="7"/>
  <c r="F23" i="7"/>
  <c r="F18" i="7"/>
  <c r="F19" i="7" s="1"/>
  <c r="F20" i="7" l="1"/>
  <c r="F21" i="7"/>
  <c r="F265" i="7"/>
  <c r="F266" i="7"/>
  <c r="F343" i="7"/>
  <c r="F365" i="7"/>
  <c r="F364" i="7"/>
  <c r="F363" i="7"/>
  <c r="F360" i="7"/>
  <c r="F359" i="7"/>
  <c r="F358" i="7"/>
  <c r="F350" i="7"/>
  <c r="F349" i="7"/>
  <c r="F348" i="7"/>
  <c r="F345" i="7"/>
  <c r="F344" i="7"/>
  <c r="F355" i="7"/>
  <c r="F354" i="7"/>
  <c r="F353" i="7"/>
  <c r="F339" i="7"/>
  <c r="F338" i="7"/>
  <c r="F337" i="7"/>
  <c r="F334" i="7"/>
  <c r="F333" i="7"/>
  <c r="F332" i="7"/>
  <c r="F329" i="7"/>
  <c r="F328" i="7"/>
  <c r="F327" i="7"/>
  <c r="F324" i="7"/>
  <c r="F323" i="7"/>
  <c r="F322" i="7"/>
  <c r="F319" i="7"/>
  <c r="F318" i="7"/>
  <c r="F317" i="7"/>
  <c r="F313" i="7"/>
  <c r="F312" i="7"/>
  <c r="F311" i="7"/>
  <c r="F308" i="7"/>
  <c r="F307" i="7"/>
  <c r="F306" i="7"/>
  <c r="F298" i="7"/>
  <c r="F297" i="7"/>
  <c r="F296" i="7"/>
  <c r="F293" i="7"/>
  <c r="F292" i="7"/>
  <c r="F291" i="7"/>
  <c r="F303" i="7"/>
  <c r="F302" i="7"/>
  <c r="F301" i="7"/>
  <c r="F287" i="7"/>
  <c r="F286" i="7"/>
  <c r="F285" i="7"/>
  <c r="F282" i="7"/>
  <c r="F281" i="7"/>
  <c r="F280" i="7"/>
  <c r="F277" i="7"/>
  <c r="F276" i="7"/>
  <c r="F275" i="7"/>
  <c r="F272" i="7"/>
  <c r="F271" i="7"/>
  <c r="F270" i="7"/>
  <c r="F246" i="7"/>
  <c r="F245" i="7"/>
  <c r="F244" i="7"/>
  <c r="F241" i="7"/>
  <c r="F240" i="7"/>
  <c r="F239" i="7"/>
  <c r="F261" i="7"/>
  <c r="F260" i="7"/>
  <c r="F259" i="7"/>
  <c r="F256" i="7"/>
  <c r="F255" i="7"/>
  <c r="F254" i="7"/>
  <c r="F251" i="7"/>
  <c r="F250" i="7"/>
  <c r="F249" i="7"/>
  <c r="F235" i="7"/>
  <c r="F234" i="7"/>
  <c r="F233" i="7"/>
  <c r="F230" i="7"/>
  <c r="F229" i="7"/>
  <c r="F228" i="7"/>
  <c r="F225" i="7"/>
  <c r="F224" i="7"/>
  <c r="F223" i="7"/>
  <c r="F220" i="7"/>
  <c r="F219" i="7"/>
  <c r="F218" i="7"/>
  <c r="F215" i="7"/>
  <c r="F214" i="7"/>
  <c r="F213" i="7"/>
  <c r="F209" i="7"/>
  <c r="F207" i="7"/>
  <c r="F204" i="7"/>
  <c r="F203" i="7"/>
  <c r="F202" i="7"/>
  <c r="F199" i="7"/>
  <c r="F198" i="7"/>
  <c r="F197" i="7"/>
  <c r="F194" i="7"/>
  <c r="F193" i="7"/>
  <c r="F192" i="7"/>
  <c r="F189" i="7"/>
  <c r="F188" i="7"/>
  <c r="F187" i="7"/>
  <c r="F184" i="7"/>
  <c r="F183" i="7"/>
  <c r="F182" i="7"/>
  <c r="F178" i="7"/>
  <c r="F177" i="7"/>
  <c r="F176" i="7"/>
  <c r="F172" i="7"/>
  <c r="F171" i="7"/>
  <c r="F170" i="7"/>
  <c r="F167" i="7"/>
  <c r="F166" i="7"/>
  <c r="F165" i="7"/>
  <c r="F162" i="7"/>
  <c r="F161" i="7"/>
  <c r="F160" i="7"/>
  <c r="F157" i="7"/>
  <c r="F156" i="7"/>
  <c r="F155" i="7"/>
  <c r="F152" i="7"/>
  <c r="F151" i="7"/>
  <c r="F150" i="7"/>
  <c r="F146" i="7"/>
  <c r="F145" i="7"/>
  <c r="F144" i="7"/>
  <c r="F115" i="7"/>
  <c r="F114" i="7"/>
  <c r="F113" i="7"/>
  <c r="F110" i="7"/>
  <c r="F109" i="7"/>
  <c r="F108" i="7"/>
  <c r="F130" i="7"/>
  <c r="F129" i="7"/>
  <c r="F128" i="7"/>
  <c r="F125" i="7"/>
  <c r="F124" i="7"/>
  <c r="F123" i="7"/>
  <c r="F120" i="7"/>
  <c r="F119" i="7"/>
  <c r="F118" i="7"/>
  <c r="F104" i="7"/>
  <c r="F103" i="7"/>
  <c r="F102" i="7"/>
  <c r="F99" i="7"/>
  <c r="F98" i="7"/>
  <c r="F97" i="7"/>
  <c r="F94" i="7"/>
  <c r="F93" i="7"/>
  <c r="F92" i="7"/>
  <c r="F84" i="7"/>
  <c r="F83" i="7"/>
  <c r="F82" i="7"/>
  <c r="F89" i="7"/>
  <c r="F88" i="7"/>
  <c r="F87" i="7"/>
  <c r="F78" i="7"/>
  <c r="F73" i="7"/>
  <c r="F72" i="7"/>
  <c r="F68" i="7"/>
  <c r="F67" i="7"/>
  <c r="F66" i="7"/>
  <c r="F62" i="7"/>
  <c r="F57" i="7"/>
  <c r="F52" i="7"/>
  <c r="F46" i="7"/>
  <c r="F47" i="7"/>
  <c r="F45" i="7"/>
  <c r="F42" i="7"/>
  <c r="F36" i="7"/>
  <c r="F31" i="7"/>
  <c r="F24" i="7"/>
  <c r="F15" i="7"/>
  <c r="F14" i="7"/>
  <c r="F13" i="7"/>
  <c r="F10" i="7"/>
  <c r="F9" i="7"/>
  <c r="F8" i="7"/>
  <c r="F5" i="7"/>
  <c r="F4" i="7"/>
  <c r="F3" i="7"/>
  <c r="F60" i="7" l="1"/>
  <c r="F61" i="7"/>
  <c r="F55" i="7"/>
  <c r="F56" i="7"/>
  <c r="F50" i="7"/>
  <c r="F51" i="7"/>
  <c r="F40" i="7"/>
  <c r="F41" i="7"/>
  <c r="F34" i="7"/>
  <c r="F35" i="7"/>
  <c r="F29" i="7"/>
  <c r="F30" i="7"/>
  <c r="F25" i="7"/>
  <c r="F26" i="7"/>
  <c r="Q339" i="7" l="1"/>
  <c r="Q338" i="7"/>
  <c r="Q337" i="7"/>
  <c r="Q336" i="7"/>
  <c r="Q334" i="7"/>
  <c r="Q333" i="7"/>
  <c r="Q332" i="7"/>
  <c r="Q331" i="7"/>
  <c r="Q329" i="7"/>
  <c r="Q328" i="7"/>
  <c r="Q327" i="7"/>
  <c r="Q326" i="7"/>
  <c r="Q324" i="7"/>
  <c r="Q323" i="7"/>
  <c r="Q322" i="7"/>
  <c r="Q321" i="7"/>
  <c r="Q319" i="7"/>
  <c r="Q318" i="7"/>
  <c r="Q317" i="7"/>
  <c r="Q316" i="7"/>
  <c r="Q313" i="7"/>
  <c r="Q312" i="7"/>
  <c r="Q311" i="7"/>
  <c r="Q310" i="7"/>
  <c r="Q308" i="7"/>
  <c r="Q307" i="7"/>
  <c r="Q306" i="7"/>
  <c r="Q305" i="7"/>
  <c r="Q303" i="7"/>
  <c r="Q302" i="7"/>
  <c r="Q301" i="7"/>
  <c r="Q300" i="7"/>
  <c r="Q298" i="7"/>
  <c r="Q297" i="7"/>
  <c r="Q296" i="7"/>
  <c r="Q295" i="7"/>
  <c r="Q293" i="7"/>
  <c r="Q292" i="7"/>
  <c r="Q291" i="7"/>
  <c r="Q290" i="7"/>
  <c r="Q287" i="7"/>
  <c r="Q286" i="7"/>
  <c r="Q285" i="7"/>
  <c r="Q284" i="7"/>
  <c r="Q282" i="7"/>
  <c r="Q281" i="7"/>
  <c r="Q280" i="7"/>
  <c r="Q279" i="7"/>
  <c r="Q277" i="7"/>
  <c r="Q276" i="7"/>
  <c r="Q275" i="7"/>
  <c r="Q274" i="7"/>
  <c r="Q272" i="7"/>
  <c r="Q271" i="7"/>
  <c r="Q270" i="7"/>
  <c r="Q269" i="7"/>
  <c r="Q267" i="7"/>
  <c r="Q266" i="7"/>
  <c r="Q265" i="7"/>
  <c r="Q264" i="7"/>
  <c r="Q261" i="7"/>
  <c r="Q260" i="7"/>
  <c r="Q259" i="7"/>
  <c r="Q258" i="7"/>
  <c r="Q256" i="7"/>
  <c r="Q255" i="7"/>
  <c r="Q254" i="7"/>
  <c r="Q253" i="7"/>
  <c r="Q251" i="7"/>
  <c r="Q250" i="7"/>
  <c r="Q249" i="7"/>
  <c r="Q248" i="7"/>
  <c r="Q246" i="7"/>
  <c r="Q245" i="7"/>
  <c r="Q244" i="7"/>
  <c r="Q243" i="7"/>
  <c r="Q241" i="7"/>
  <c r="Q240" i="7"/>
  <c r="Q239" i="7"/>
  <c r="Q238" i="7"/>
  <c r="Q215" i="7"/>
  <c r="Q214" i="7"/>
  <c r="Q213" i="7"/>
  <c r="Q212" i="7"/>
  <c r="Q172" i="7"/>
  <c r="Q171" i="7"/>
  <c r="Q170" i="7"/>
  <c r="Q169" i="7"/>
  <c r="Q167" i="7"/>
  <c r="Q166" i="7"/>
  <c r="Q165" i="7"/>
  <c r="Q164" i="7"/>
  <c r="Q162" i="7"/>
  <c r="Q161" i="7"/>
  <c r="Q160" i="7"/>
  <c r="Q159" i="7"/>
  <c r="Q157" i="7"/>
  <c r="Q156" i="7"/>
  <c r="Q155" i="7"/>
  <c r="Q154" i="7"/>
  <c r="Q152" i="7"/>
  <c r="Q151" i="7"/>
  <c r="Q150" i="7"/>
  <c r="Q149" i="7"/>
  <c r="Q143" i="7"/>
  <c r="Q138" i="7"/>
  <c r="Q133" i="7"/>
  <c r="Q130" i="7"/>
  <c r="Q129" i="7"/>
  <c r="Q128" i="7"/>
  <c r="Q127" i="7"/>
  <c r="Q125" i="7"/>
  <c r="Q124" i="7"/>
  <c r="Q123" i="7"/>
  <c r="Q122" i="7"/>
  <c r="Q120" i="7"/>
  <c r="Q119" i="7"/>
  <c r="Q118" i="7"/>
  <c r="Q117" i="7"/>
  <c r="Q115" i="7"/>
  <c r="Q114" i="7"/>
  <c r="Q113" i="7"/>
  <c r="Q112" i="7"/>
  <c r="Q110" i="7"/>
  <c r="Q109" i="7"/>
  <c r="Q108" i="7"/>
  <c r="Q107" i="7"/>
  <c r="Q104" i="7"/>
  <c r="Q103" i="7"/>
  <c r="Q102" i="7"/>
  <c r="Q101" i="7"/>
  <c r="Q99" i="7"/>
  <c r="Q98" i="7"/>
  <c r="Q97" i="7"/>
  <c r="Q96" i="7"/>
  <c r="Q94" i="7"/>
  <c r="Q93" i="7"/>
  <c r="Q92" i="7"/>
  <c r="Q91" i="7"/>
  <c r="Q89" i="7"/>
  <c r="Q88" i="7"/>
  <c r="Q87" i="7"/>
  <c r="Q86" i="7"/>
  <c r="Q84" i="7"/>
  <c r="Q83" i="7"/>
  <c r="Q82" i="7"/>
  <c r="Q81" i="7"/>
  <c r="Q62" i="7"/>
  <c r="Q61" i="7"/>
  <c r="Q60" i="7"/>
  <c r="Q59" i="7"/>
  <c r="Q57" i="7"/>
  <c r="Q56" i="7"/>
  <c r="Q55" i="7"/>
  <c r="Q54" i="7"/>
  <c r="Q52" i="7"/>
  <c r="Q51" i="7"/>
  <c r="Q50" i="7"/>
  <c r="Q49" i="7"/>
  <c r="Q47" i="7"/>
  <c r="Q46" i="7"/>
  <c r="Q45" i="7"/>
  <c r="Q44" i="7"/>
  <c r="Q42" i="7"/>
  <c r="Q41" i="7"/>
  <c r="Q40" i="7"/>
  <c r="Q39" i="7"/>
  <c r="T61" i="3" l="1"/>
  <c r="N365" i="7"/>
  <c r="K365" i="7"/>
  <c r="S365" i="7" s="1"/>
  <c r="N364" i="7"/>
  <c r="K364" i="7"/>
  <c r="N363" i="7"/>
  <c r="K363" i="7"/>
  <c r="S363" i="7" s="1"/>
  <c r="N362" i="7"/>
  <c r="K362" i="7"/>
  <c r="N360" i="7"/>
  <c r="K360" i="7"/>
  <c r="S360" i="7" s="1"/>
  <c r="N359" i="7"/>
  <c r="K359" i="7"/>
  <c r="N358" i="7"/>
  <c r="K358" i="7"/>
  <c r="S358" i="7" s="1"/>
  <c r="N357" i="7"/>
  <c r="K357" i="7"/>
  <c r="N355" i="7"/>
  <c r="K355" i="7"/>
  <c r="S355" i="7" s="1"/>
  <c r="N354" i="7"/>
  <c r="K354" i="7"/>
  <c r="N353" i="7"/>
  <c r="K353" i="7"/>
  <c r="S353" i="7" s="1"/>
  <c r="N352" i="7"/>
  <c r="K352" i="7"/>
  <c r="N350" i="7"/>
  <c r="K350" i="7"/>
  <c r="S350" i="7" s="1"/>
  <c r="N349" i="7"/>
  <c r="K349" i="7"/>
  <c r="N348" i="7"/>
  <c r="K348" i="7"/>
  <c r="S348" i="7" s="1"/>
  <c r="N347" i="7"/>
  <c r="K347" i="7"/>
  <c r="N345" i="7"/>
  <c r="K345" i="7"/>
  <c r="S345" i="7" s="1"/>
  <c r="N344" i="7"/>
  <c r="K344" i="7"/>
  <c r="N343" i="7"/>
  <c r="K343" i="7"/>
  <c r="S343" i="7" s="1"/>
  <c r="N342" i="7"/>
  <c r="K342" i="7"/>
  <c r="N339" i="7"/>
  <c r="K339" i="7"/>
  <c r="S339" i="7" s="1"/>
  <c r="N338" i="7"/>
  <c r="R338" i="7" s="1"/>
  <c r="K338" i="7"/>
  <c r="N337" i="7"/>
  <c r="K337" i="7"/>
  <c r="S337" i="7" s="1"/>
  <c r="N336" i="7"/>
  <c r="R336" i="7" s="1"/>
  <c r="K336" i="7"/>
  <c r="N334" i="7"/>
  <c r="K334" i="7"/>
  <c r="S334" i="7" s="1"/>
  <c r="N333" i="7"/>
  <c r="R333" i="7" s="1"/>
  <c r="K333" i="7"/>
  <c r="N332" i="7"/>
  <c r="K332" i="7"/>
  <c r="S332" i="7" s="1"/>
  <c r="N331" i="7"/>
  <c r="R331" i="7" s="1"/>
  <c r="K331" i="7"/>
  <c r="N329" i="7"/>
  <c r="K329" i="7"/>
  <c r="S329" i="7" s="1"/>
  <c r="N328" i="7"/>
  <c r="K328" i="7"/>
  <c r="N327" i="7"/>
  <c r="K327" i="7"/>
  <c r="S327" i="7" s="1"/>
  <c r="N326" i="7"/>
  <c r="R326" i="7" s="1"/>
  <c r="K326" i="7"/>
  <c r="N324" i="7"/>
  <c r="K324" i="7"/>
  <c r="S324" i="7" s="1"/>
  <c r="N323" i="7"/>
  <c r="R323" i="7" s="1"/>
  <c r="K323" i="7"/>
  <c r="N322" i="7"/>
  <c r="K322" i="7"/>
  <c r="S322" i="7" s="1"/>
  <c r="N321" i="7"/>
  <c r="K321" i="7"/>
  <c r="N319" i="7"/>
  <c r="K319" i="7"/>
  <c r="S319" i="7" s="1"/>
  <c r="N318" i="7"/>
  <c r="R318" i="7" s="1"/>
  <c r="K318" i="7"/>
  <c r="N317" i="7"/>
  <c r="K317" i="7"/>
  <c r="S317" i="7" s="1"/>
  <c r="N316" i="7"/>
  <c r="R316" i="7" s="1"/>
  <c r="K316" i="7"/>
  <c r="N313" i="7"/>
  <c r="K313" i="7"/>
  <c r="S313" i="7" s="1"/>
  <c r="N312" i="7"/>
  <c r="R312" i="7" s="1"/>
  <c r="K312" i="7"/>
  <c r="N311" i="7"/>
  <c r="K311" i="7"/>
  <c r="S311" i="7" s="1"/>
  <c r="N310" i="7"/>
  <c r="R310" i="7" s="1"/>
  <c r="K310" i="7"/>
  <c r="N308" i="7"/>
  <c r="K308" i="7"/>
  <c r="S308" i="7" s="1"/>
  <c r="N307" i="7"/>
  <c r="R307" i="7" s="1"/>
  <c r="K307" i="7"/>
  <c r="N306" i="7"/>
  <c r="K306" i="7"/>
  <c r="S306" i="7" s="1"/>
  <c r="N305" i="7"/>
  <c r="R305" i="7" s="1"/>
  <c r="K305" i="7"/>
  <c r="N303" i="7"/>
  <c r="K303" i="7"/>
  <c r="S303" i="7" s="1"/>
  <c r="N302" i="7"/>
  <c r="R302" i="7" s="1"/>
  <c r="K302" i="7"/>
  <c r="N301" i="7"/>
  <c r="K301" i="7"/>
  <c r="S301" i="7" s="1"/>
  <c r="N300" i="7"/>
  <c r="K300" i="7"/>
  <c r="N298" i="7"/>
  <c r="K298" i="7"/>
  <c r="S298" i="7" s="1"/>
  <c r="N297" i="7"/>
  <c r="K297" i="7"/>
  <c r="N296" i="7"/>
  <c r="K296" i="7"/>
  <c r="S296" i="7" s="1"/>
  <c r="N295" i="7"/>
  <c r="R295" i="7" s="1"/>
  <c r="K295" i="7"/>
  <c r="N293" i="7"/>
  <c r="K293" i="7"/>
  <c r="S293" i="7" s="1"/>
  <c r="N292" i="7"/>
  <c r="K292" i="7"/>
  <c r="N291" i="7"/>
  <c r="K291" i="7"/>
  <c r="S291" i="7" s="1"/>
  <c r="N290" i="7"/>
  <c r="R290" i="7" s="1"/>
  <c r="K290" i="7"/>
  <c r="R324" i="7" l="1"/>
  <c r="R303" i="7"/>
  <c r="R317" i="7"/>
  <c r="R337" i="7"/>
  <c r="R291" i="7"/>
  <c r="R293" i="7"/>
  <c r="R298" i="7"/>
  <c r="R301" i="7"/>
  <c r="R306" i="7"/>
  <c r="R308" i="7"/>
  <c r="R311" i="7"/>
  <c r="R313" i="7"/>
  <c r="R319" i="7"/>
  <c r="R322" i="7"/>
  <c r="R327" i="7"/>
  <c r="R329" i="7"/>
  <c r="R332" i="7"/>
  <c r="R334" i="7"/>
  <c r="R339" i="7"/>
  <c r="S290" i="7"/>
  <c r="S292" i="7"/>
  <c r="S295" i="7"/>
  <c r="S297" i="7"/>
  <c r="S300" i="7"/>
  <c r="S302" i="7"/>
  <c r="S305" i="7"/>
  <c r="S307" i="7"/>
  <c r="S310" i="7"/>
  <c r="S312" i="7"/>
  <c r="S316" i="7"/>
  <c r="S318" i="7"/>
  <c r="S321" i="7"/>
  <c r="S323" i="7"/>
  <c r="S326" i="7"/>
  <c r="S328" i="7"/>
  <c r="S331" i="7"/>
  <c r="S333" i="7"/>
  <c r="S336" i="7"/>
  <c r="S338" i="7"/>
  <c r="S342" i="7"/>
  <c r="S344" i="7"/>
  <c r="S347" i="7"/>
  <c r="S349" i="7"/>
  <c r="S352" i="7"/>
  <c r="S354" i="7"/>
  <c r="S357" i="7"/>
  <c r="S359" i="7"/>
  <c r="S362" i="7"/>
  <c r="S364" i="7"/>
  <c r="R292" i="7"/>
  <c r="R296" i="7"/>
  <c r="R328" i="7"/>
  <c r="R321" i="7"/>
  <c r="R300" i="7"/>
  <c r="R297" i="7"/>
  <c r="R342" i="7"/>
  <c r="R344" i="7"/>
  <c r="R347" i="7"/>
  <c r="R349" i="7"/>
  <c r="R352" i="7"/>
  <c r="R354" i="7"/>
  <c r="R357" i="7"/>
  <c r="R359" i="7"/>
  <c r="R362" i="7"/>
  <c r="R364" i="7"/>
  <c r="R343" i="7"/>
  <c r="R345" i="7"/>
  <c r="R348" i="7"/>
  <c r="R350" i="7"/>
  <c r="R353" i="7"/>
  <c r="R355" i="7"/>
  <c r="R358" i="7"/>
  <c r="R360" i="7"/>
  <c r="R363" i="7"/>
  <c r="R365" i="7"/>
  <c r="N287" i="7"/>
  <c r="K287" i="7"/>
  <c r="N286" i="7"/>
  <c r="K286" i="7"/>
  <c r="N285" i="7"/>
  <c r="K285" i="7"/>
  <c r="N284" i="7"/>
  <c r="K284" i="7"/>
  <c r="N282" i="7"/>
  <c r="K282" i="7"/>
  <c r="N281" i="7"/>
  <c r="K281" i="7"/>
  <c r="N280" i="7"/>
  <c r="K280" i="7"/>
  <c r="N279" i="7"/>
  <c r="K279" i="7"/>
  <c r="N277" i="7"/>
  <c r="K277" i="7"/>
  <c r="N276" i="7"/>
  <c r="K276" i="7"/>
  <c r="N275" i="7"/>
  <c r="K275" i="7"/>
  <c r="N274" i="7"/>
  <c r="K274" i="7"/>
  <c r="N272" i="7"/>
  <c r="K272" i="7"/>
  <c r="N271" i="7"/>
  <c r="K271" i="7"/>
  <c r="N270" i="7"/>
  <c r="K270" i="7"/>
  <c r="N269" i="7"/>
  <c r="K269" i="7"/>
  <c r="N267" i="7"/>
  <c r="K267" i="7"/>
  <c r="N266" i="7"/>
  <c r="K266" i="7"/>
  <c r="N265" i="7"/>
  <c r="K265" i="7"/>
  <c r="N264" i="7"/>
  <c r="K264" i="7"/>
  <c r="N261" i="7"/>
  <c r="K261" i="7"/>
  <c r="N260" i="7"/>
  <c r="K260" i="7"/>
  <c r="N259" i="7"/>
  <c r="K259" i="7"/>
  <c r="N258" i="7"/>
  <c r="K258" i="7"/>
  <c r="N256" i="7"/>
  <c r="K256" i="7"/>
  <c r="N255" i="7"/>
  <c r="K255" i="7"/>
  <c r="N254" i="7"/>
  <c r="K254" i="7"/>
  <c r="N253" i="7"/>
  <c r="K253" i="7"/>
  <c r="N251" i="7"/>
  <c r="K251" i="7"/>
  <c r="N250" i="7"/>
  <c r="K250" i="7"/>
  <c r="N249" i="7"/>
  <c r="K249" i="7"/>
  <c r="N248" i="7"/>
  <c r="K248" i="7"/>
  <c r="N246" i="7"/>
  <c r="K246" i="7"/>
  <c r="N245" i="7"/>
  <c r="K245" i="7"/>
  <c r="N244" i="7"/>
  <c r="K244" i="7"/>
  <c r="N243" i="7"/>
  <c r="K243" i="7"/>
  <c r="N241" i="7"/>
  <c r="K241" i="7"/>
  <c r="N240" i="7"/>
  <c r="K240" i="7"/>
  <c r="N239" i="7"/>
  <c r="K239" i="7"/>
  <c r="N238" i="7"/>
  <c r="K238" i="7"/>
  <c r="N235" i="7"/>
  <c r="K235" i="7"/>
  <c r="N234" i="7"/>
  <c r="K234" i="7"/>
  <c r="N233" i="7"/>
  <c r="K233" i="7"/>
  <c r="N232" i="7"/>
  <c r="K232" i="7"/>
  <c r="N230" i="7"/>
  <c r="K230" i="7"/>
  <c r="N229" i="7"/>
  <c r="K229" i="7"/>
  <c r="N228" i="7"/>
  <c r="K228" i="7"/>
  <c r="N227" i="7"/>
  <c r="K227" i="7"/>
  <c r="N225" i="7"/>
  <c r="K225" i="7"/>
  <c r="N224" i="7"/>
  <c r="K224" i="7"/>
  <c r="N223" i="7"/>
  <c r="K223" i="7"/>
  <c r="N222" i="7"/>
  <c r="K222" i="7"/>
  <c r="N220" i="7"/>
  <c r="K220" i="7"/>
  <c r="N219" i="7"/>
  <c r="K219" i="7"/>
  <c r="N218" i="7"/>
  <c r="K218" i="7"/>
  <c r="N217" i="7"/>
  <c r="K217" i="7"/>
  <c r="N215" i="7"/>
  <c r="K215" i="7"/>
  <c r="N214" i="7"/>
  <c r="K214" i="7"/>
  <c r="N213" i="7"/>
  <c r="K213" i="7"/>
  <c r="N212" i="7"/>
  <c r="K212" i="7"/>
  <c r="N209" i="7"/>
  <c r="K209" i="7"/>
  <c r="N208" i="7"/>
  <c r="K208" i="7"/>
  <c r="N207" i="7"/>
  <c r="K207" i="7"/>
  <c r="N206" i="7"/>
  <c r="K206" i="7"/>
  <c r="S206" i="7" s="1"/>
  <c r="N204" i="7"/>
  <c r="K204" i="7"/>
  <c r="N203" i="7"/>
  <c r="K203" i="7"/>
  <c r="S203" i="7" s="1"/>
  <c r="N202" i="7"/>
  <c r="K202" i="7"/>
  <c r="N201" i="7"/>
  <c r="K201" i="7"/>
  <c r="S201" i="7" s="1"/>
  <c r="N199" i="7"/>
  <c r="K199" i="7"/>
  <c r="N198" i="7"/>
  <c r="K198" i="7"/>
  <c r="S198" i="7" s="1"/>
  <c r="N197" i="7"/>
  <c r="K197" i="7"/>
  <c r="N196" i="7"/>
  <c r="K196" i="7"/>
  <c r="S196" i="7" s="1"/>
  <c r="N194" i="7"/>
  <c r="K194" i="7"/>
  <c r="N193" i="7"/>
  <c r="K193" i="7"/>
  <c r="S193" i="7" s="1"/>
  <c r="N192" i="7"/>
  <c r="K192" i="7"/>
  <c r="N191" i="7"/>
  <c r="K191" i="7"/>
  <c r="S191" i="7" s="1"/>
  <c r="N189" i="7"/>
  <c r="K189" i="7"/>
  <c r="N188" i="7"/>
  <c r="K188" i="7"/>
  <c r="S188" i="7" s="1"/>
  <c r="N187" i="7"/>
  <c r="K187" i="7"/>
  <c r="N186" i="7"/>
  <c r="K186" i="7"/>
  <c r="S186" i="7" s="1"/>
  <c r="N184" i="7"/>
  <c r="K184" i="7"/>
  <c r="N183" i="7"/>
  <c r="K183" i="7"/>
  <c r="S183" i="7" s="1"/>
  <c r="N182" i="7"/>
  <c r="K182" i="7"/>
  <c r="N181" i="7"/>
  <c r="K181" i="7"/>
  <c r="S181" i="7" s="1"/>
  <c r="N178" i="7"/>
  <c r="K178" i="7"/>
  <c r="N177" i="7"/>
  <c r="K177" i="7"/>
  <c r="S177" i="7" s="1"/>
  <c r="N176" i="7"/>
  <c r="K176" i="7"/>
  <c r="N175" i="7"/>
  <c r="K175" i="7"/>
  <c r="S175" i="7" s="1"/>
  <c r="N172" i="7"/>
  <c r="K172" i="7"/>
  <c r="N171" i="7"/>
  <c r="K171" i="7"/>
  <c r="S171" i="7" s="1"/>
  <c r="N170" i="7"/>
  <c r="K170" i="7"/>
  <c r="N169" i="7"/>
  <c r="K169" i="7"/>
  <c r="S169" i="7" s="1"/>
  <c r="N167" i="7"/>
  <c r="K167" i="7"/>
  <c r="N166" i="7"/>
  <c r="K166" i="7"/>
  <c r="S166" i="7" s="1"/>
  <c r="N165" i="7"/>
  <c r="K165" i="7"/>
  <c r="N164" i="7"/>
  <c r="K164" i="7"/>
  <c r="S164" i="7" s="1"/>
  <c r="N162" i="7"/>
  <c r="K162" i="7"/>
  <c r="N161" i="7"/>
  <c r="K161" i="7"/>
  <c r="S161" i="7" s="1"/>
  <c r="N160" i="7"/>
  <c r="K160" i="7"/>
  <c r="N159" i="7"/>
  <c r="K159" i="7"/>
  <c r="S159" i="7" s="1"/>
  <c r="N157" i="7"/>
  <c r="K157" i="7"/>
  <c r="N156" i="7"/>
  <c r="K156" i="7"/>
  <c r="S156" i="7" s="1"/>
  <c r="N155" i="7"/>
  <c r="K155" i="7"/>
  <c r="N154" i="7"/>
  <c r="K154" i="7"/>
  <c r="S154" i="7" s="1"/>
  <c r="N152" i="7"/>
  <c r="K152" i="7"/>
  <c r="N151" i="7"/>
  <c r="K151" i="7"/>
  <c r="S151" i="7" s="1"/>
  <c r="N150" i="7"/>
  <c r="K150" i="7"/>
  <c r="N149" i="7"/>
  <c r="K149" i="7"/>
  <c r="S149" i="7" s="1"/>
  <c r="N146" i="7"/>
  <c r="K146" i="7"/>
  <c r="N145" i="7"/>
  <c r="K145" i="7"/>
  <c r="S145" i="7" s="1"/>
  <c r="N144" i="7"/>
  <c r="K144" i="7"/>
  <c r="N143" i="7"/>
  <c r="K143" i="7"/>
  <c r="S143" i="7" s="1"/>
  <c r="N141" i="7"/>
  <c r="K141" i="7"/>
  <c r="N140" i="7"/>
  <c r="K140" i="7"/>
  <c r="S140" i="7" s="1"/>
  <c r="N139" i="7"/>
  <c r="K139" i="7"/>
  <c r="N138" i="7"/>
  <c r="K138" i="7"/>
  <c r="S138" i="7" s="1"/>
  <c r="N136" i="7"/>
  <c r="K136" i="7"/>
  <c r="N135" i="7"/>
  <c r="K135" i="7"/>
  <c r="S135" i="7" s="1"/>
  <c r="N134" i="7"/>
  <c r="K134" i="7"/>
  <c r="N133" i="7"/>
  <c r="K133" i="7"/>
  <c r="S133" i="7" s="1"/>
  <c r="N130" i="7"/>
  <c r="K130" i="7"/>
  <c r="N129" i="7"/>
  <c r="K129" i="7"/>
  <c r="S129" i="7" s="1"/>
  <c r="N128" i="7"/>
  <c r="K128" i="7"/>
  <c r="N127" i="7"/>
  <c r="K127" i="7"/>
  <c r="S127" i="7" s="1"/>
  <c r="N125" i="7"/>
  <c r="K125" i="7"/>
  <c r="N124" i="7"/>
  <c r="K124" i="7"/>
  <c r="S124" i="7" s="1"/>
  <c r="N123" i="7"/>
  <c r="K123" i="7"/>
  <c r="N122" i="7"/>
  <c r="K122" i="7"/>
  <c r="S122" i="7" s="1"/>
  <c r="N120" i="7"/>
  <c r="K120" i="7"/>
  <c r="N119" i="7"/>
  <c r="K119" i="7"/>
  <c r="S119" i="7" s="1"/>
  <c r="N118" i="7"/>
  <c r="K118" i="7"/>
  <c r="N117" i="7"/>
  <c r="K117" i="7"/>
  <c r="S117" i="7" s="1"/>
  <c r="N115" i="7"/>
  <c r="K115" i="7"/>
  <c r="N114" i="7"/>
  <c r="K114" i="7"/>
  <c r="S114" i="7" s="1"/>
  <c r="N113" i="7"/>
  <c r="K113" i="7"/>
  <c r="N112" i="7"/>
  <c r="K112" i="7"/>
  <c r="S112" i="7" s="1"/>
  <c r="N110" i="7"/>
  <c r="K110" i="7"/>
  <c r="N109" i="7"/>
  <c r="K109" i="7"/>
  <c r="S109" i="7" s="1"/>
  <c r="N108" i="7"/>
  <c r="K108" i="7"/>
  <c r="N107" i="7"/>
  <c r="K107" i="7"/>
  <c r="S107" i="7" s="1"/>
  <c r="N104" i="7"/>
  <c r="K104" i="7"/>
  <c r="N103" i="7"/>
  <c r="K103" i="7"/>
  <c r="S103" i="7" s="1"/>
  <c r="N102" i="7"/>
  <c r="K102" i="7"/>
  <c r="N101" i="7"/>
  <c r="K101" i="7"/>
  <c r="S101" i="7" s="1"/>
  <c r="N99" i="7"/>
  <c r="K99" i="7"/>
  <c r="N98" i="7"/>
  <c r="K98" i="7"/>
  <c r="S98" i="7" s="1"/>
  <c r="N97" i="7"/>
  <c r="K97" i="7"/>
  <c r="N96" i="7"/>
  <c r="K96" i="7"/>
  <c r="S96" i="7" s="1"/>
  <c r="N94" i="7"/>
  <c r="K94" i="7"/>
  <c r="N93" i="7"/>
  <c r="K93" i="7"/>
  <c r="S93" i="7" s="1"/>
  <c r="N92" i="7"/>
  <c r="K92" i="7"/>
  <c r="N91" i="7"/>
  <c r="K91" i="7"/>
  <c r="S91" i="7" s="1"/>
  <c r="N89" i="7"/>
  <c r="K89" i="7"/>
  <c r="N88" i="7"/>
  <c r="K88" i="7"/>
  <c r="S88" i="7" s="1"/>
  <c r="N87" i="7"/>
  <c r="K87" i="7"/>
  <c r="N86" i="7"/>
  <c r="K86" i="7"/>
  <c r="S86" i="7" s="1"/>
  <c r="N84" i="7"/>
  <c r="K84" i="7"/>
  <c r="N83" i="7"/>
  <c r="K83" i="7"/>
  <c r="S83" i="7" s="1"/>
  <c r="N82" i="7"/>
  <c r="K82" i="7"/>
  <c r="N81" i="7"/>
  <c r="K81" i="7"/>
  <c r="S81" i="7" s="1"/>
  <c r="N78" i="7"/>
  <c r="K78" i="7"/>
  <c r="N77" i="7"/>
  <c r="K77" i="7"/>
  <c r="S77" i="7" s="1"/>
  <c r="N76" i="7"/>
  <c r="K76" i="7"/>
  <c r="N75" i="7"/>
  <c r="K75" i="7"/>
  <c r="S75" i="7" s="1"/>
  <c r="N73" i="7"/>
  <c r="K73" i="7"/>
  <c r="N72" i="7"/>
  <c r="K72" i="7"/>
  <c r="S72" i="7" s="1"/>
  <c r="N71" i="7"/>
  <c r="K71" i="7"/>
  <c r="N70" i="7"/>
  <c r="K70" i="7"/>
  <c r="S70" i="7" s="1"/>
  <c r="N68" i="7"/>
  <c r="N67" i="7"/>
  <c r="N66" i="7"/>
  <c r="N65" i="7"/>
  <c r="K68" i="7"/>
  <c r="S68" i="7" s="1"/>
  <c r="K67" i="7"/>
  <c r="S67" i="7" s="1"/>
  <c r="K66" i="7"/>
  <c r="S66" i="7" s="1"/>
  <c r="K65" i="7"/>
  <c r="S65" i="7" s="1"/>
  <c r="K62" i="7"/>
  <c r="K61" i="7"/>
  <c r="K60" i="7"/>
  <c r="K59" i="7"/>
  <c r="K57" i="7"/>
  <c r="K56" i="7"/>
  <c r="K55" i="7"/>
  <c r="K54" i="7"/>
  <c r="K52" i="7"/>
  <c r="K51" i="7"/>
  <c r="K50" i="7"/>
  <c r="K49" i="7"/>
  <c r="K47" i="7"/>
  <c r="K46" i="7"/>
  <c r="K45" i="7"/>
  <c r="K44" i="7"/>
  <c r="N62" i="7"/>
  <c r="R62" i="7" s="1"/>
  <c r="N61" i="7"/>
  <c r="R61" i="7" s="1"/>
  <c r="N60" i="7"/>
  <c r="R60" i="7" s="1"/>
  <c r="N59" i="7"/>
  <c r="R59" i="7" s="1"/>
  <c r="N57" i="7"/>
  <c r="R57" i="7" s="1"/>
  <c r="N56" i="7"/>
  <c r="R56" i="7" s="1"/>
  <c r="N55" i="7"/>
  <c r="R55" i="7" s="1"/>
  <c r="N54" i="7"/>
  <c r="R54" i="7" s="1"/>
  <c r="N52" i="7"/>
  <c r="R52" i="7" s="1"/>
  <c r="N51" i="7"/>
  <c r="R51" i="7" s="1"/>
  <c r="N50" i="7"/>
  <c r="R50" i="7" s="1"/>
  <c r="N49" i="7"/>
  <c r="R49" i="7" s="1"/>
  <c r="N47" i="7"/>
  <c r="R47" i="7" s="1"/>
  <c r="N46" i="7"/>
  <c r="R46" i="7" s="1"/>
  <c r="N45" i="7"/>
  <c r="R45" i="7" s="1"/>
  <c r="N44" i="7"/>
  <c r="R44" i="7" s="1"/>
  <c r="N40" i="7"/>
  <c r="N41" i="7"/>
  <c r="N42" i="7"/>
  <c r="N39" i="7"/>
  <c r="K39" i="7"/>
  <c r="K40" i="7"/>
  <c r="K41" i="7"/>
  <c r="K42" i="7"/>
  <c r="S42" i="7" s="1"/>
  <c r="S208" i="7" l="1"/>
  <c r="S212" i="7"/>
  <c r="S214" i="7"/>
  <c r="S217" i="7"/>
  <c r="S219" i="7"/>
  <c r="S222" i="7"/>
  <c r="S224" i="7"/>
  <c r="S227" i="7"/>
  <c r="S229" i="7"/>
  <c r="S232" i="7"/>
  <c r="S234" i="7"/>
  <c r="S238" i="7"/>
  <c r="S240" i="7"/>
  <c r="S243" i="7"/>
  <c r="S245" i="7"/>
  <c r="S248" i="7"/>
  <c r="S250" i="7"/>
  <c r="S253" i="7"/>
  <c r="S255" i="7"/>
  <c r="S258" i="7"/>
  <c r="S260" i="7"/>
  <c r="S264" i="7"/>
  <c r="S266" i="7"/>
  <c r="S269" i="7"/>
  <c r="R41" i="7"/>
  <c r="R39" i="7"/>
  <c r="S271" i="7"/>
  <c r="S274" i="7"/>
  <c r="S276" i="7"/>
  <c r="S279" i="7"/>
  <c r="S281" i="7"/>
  <c r="S284" i="7"/>
  <c r="S286" i="7"/>
  <c r="S40" i="7"/>
  <c r="S71" i="7"/>
  <c r="S73" i="7"/>
  <c r="S76" i="7"/>
  <c r="S78" i="7"/>
  <c r="S82" i="7"/>
  <c r="S84" i="7"/>
  <c r="S87" i="7"/>
  <c r="S89" i="7"/>
  <c r="S92" i="7"/>
  <c r="S94" i="7"/>
  <c r="S97" i="7"/>
  <c r="S99" i="7"/>
  <c r="S102" i="7"/>
  <c r="S104" i="7"/>
  <c r="S108" i="7"/>
  <c r="S110" i="7"/>
  <c r="S113" i="7"/>
  <c r="S115" i="7"/>
  <c r="S118" i="7"/>
  <c r="S120" i="7"/>
  <c r="S123" i="7"/>
  <c r="S125" i="7"/>
  <c r="S128" i="7"/>
  <c r="S130" i="7"/>
  <c r="S134" i="7"/>
  <c r="S136" i="7"/>
  <c r="S139" i="7"/>
  <c r="S141" i="7"/>
  <c r="S144" i="7"/>
  <c r="S146" i="7"/>
  <c r="S150" i="7"/>
  <c r="S152" i="7"/>
  <c r="S155" i="7"/>
  <c r="S157" i="7"/>
  <c r="S160" i="7"/>
  <c r="S162" i="7"/>
  <c r="S165" i="7"/>
  <c r="S167" i="7"/>
  <c r="S170" i="7"/>
  <c r="S172" i="7"/>
  <c r="S176" i="7"/>
  <c r="S178" i="7"/>
  <c r="S182" i="7"/>
  <c r="S184" i="7"/>
  <c r="S187" i="7"/>
  <c r="S189" i="7"/>
  <c r="S192" i="7"/>
  <c r="S194" i="7"/>
  <c r="S197" i="7"/>
  <c r="S199" i="7"/>
  <c r="S202" i="7"/>
  <c r="S204" i="7"/>
  <c r="S207" i="7"/>
  <c r="S209" i="7"/>
  <c r="S213" i="7"/>
  <c r="S215" i="7"/>
  <c r="S218" i="7"/>
  <c r="S220" i="7"/>
  <c r="S223" i="7"/>
  <c r="S225" i="7"/>
  <c r="S228" i="7"/>
  <c r="S230" i="7"/>
  <c r="S233" i="7"/>
  <c r="S235" i="7"/>
  <c r="S239" i="7"/>
  <c r="S241" i="7"/>
  <c r="S244" i="7"/>
  <c r="S246" i="7"/>
  <c r="S249" i="7"/>
  <c r="S251" i="7"/>
  <c r="S254" i="7"/>
  <c r="S256" i="7"/>
  <c r="S259" i="7"/>
  <c r="S261" i="7"/>
  <c r="S265" i="7"/>
  <c r="S267" i="7"/>
  <c r="S270" i="7"/>
  <c r="S272" i="7"/>
  <c r="S275" i="7"/>
  <c r="S277" i="7"/>
  <c r="S280" i="7"/>
  <c r="S282" i="7"/>
  <c r="S285" i="7"/>
  <c r="S287" i="7"/>
  <c r="S51" i="7"/>
  <c r="S56" i="7"/>
  <c r="S39" i="7"/>
  <c r="R40" i="7"/>
  <c r="S47" i="7"/>
  <c r="S52" i="7"/>
  <c r="S57" i="7"/>
  <c r="S62" i="7"/>
  <c r="S61" i="7"/>
  <c r="R67" i="7"/>
  <c r="S49" i="7"/>
  <c r="R65" i="7"/>
  <c r="S46" i="7"/>
  <c r="S44" i="7"/>
  <c r="S54" i="7"/>
  <c r="S59" i="7"/>
  <c r="S41" i="7"/>
  <c r="R42" i="7"/>
  <c r="S45" i="7"/>
  <c r="S50" i="7"/>
  <c r="S55" i="7"/>
  <c r="S60" i="7"/>
  <c r="R68" i="7"/>
  <c r="R71" i="7"/>
  <c r="R73" i="7"/>
  <c r="R76" i="7"/>
  <c r="R78" i="7"/>
  <c r="R82" i="7"/>
  <c r="R84" i="7"/>
  <c r="R87" i="7"/>
  <c r="R89" i="7"/>
  <c r="R92" i="7"/>
  <c r="R94" i="7"/>
  <c r="R97" i="7"/>
  <c r="R99" i="7"/>
  <c r="R102" i="7"/>
  <c r="R104" i="7"/>
  <c r="R108" i="7"/>
  <c r="R110" i="7"/>
  <c r="R113" i="7"/>
  <c r="R115" i="7"/>
  <c r="R118" i="7"/>
  <c r="R120" i="7"/>
  <c r="R123" i="7"/>
  <c r="R125" i="7"/>
  <c r="R128" i="7"/>
  <c r="R130" i="7"/>
  <c r="R134" i="7"/>
  <c r="R136" i="7"/>
  <c r="R139" i="7"/>
  <c r="R141" i="7"/>
  <c r="R144" i="7"/>
  <c r="R146" i="7"/>
  <c r="R150" i="7"/>
  <c r="R152" i="7"/>
  <c r="R155" i="7"/>
  <c r="R157" i="7"/>
  <c r="R160" i="7"/>
  <c r="R162" i="7"/>
  <c r="R165" i="7"/>
  <c r="R167" i="7"/>
  <c r="R170" i="7"/>
  <c r="R172" i="7"/>
  <c r="R176" i="7"/>
  <c r="R178" i="7"/>
  <c r="R182" i="7"/>
  <c r="R184" i="7"/>
  <c r="R187" i="7"/>
  <c r="R189" i="7"/>
  <c r="R192" i="7"/>
  <c r="R194" i="7"/>
  <c r="R197" i="7"/>
  <c r="R199" i="7"/>
  <c r="R202" i="7"/>
  <c r="R204" i="7"/>
  <c r="R207" i="7"/>
  <c r="R209" i="7"/>
  <c r="R213" i="7"/>
  <c r="R215" i="7"/>
  <c r="R218" i="7"/>
  <c r="R220" i="7"/>
  <c r="R223" i="7"/>
  <c r="R225" i="7"/>
  <c r="R228" i="7"/>
  <c r="R230" i="7"/>
  <c r="R233" i="7"/>
  <c r="R235" i="7"/>
  <c r="R239" i="7"/>
  <c r="R241" i="7"/>
  <c r="R244" i="7"/>
  <c r="R246" i="7"/>
  <c r="R249" i="7"/>
  <c r="R251" i="7"/>
  <c r="R254" i="7"/>
  <c r="R256" i="7"/>
  <c r="R259" i="7"/>
  <c r="R261" i="7"/>
  <c r="R265" i="7"/>
  <c r="R267" i="7"/>
  <c r="R270" i="7"/>
  <c r="R272" i="7"/>
  <c r="R275" i="7"/>
  <c r="R277" i="7"/>
  <c r="R280" i="7"/>
  <c r="R282" i="7"/>
  <c r="R285" i="7"/>
  <c r="R287" i="7"/>
  <c r="R66" i="7"/>
  <c r="R70" i="7"/>
  <c r="R72" i="7"/>
  <c r="R75" i="7"/>
  <c r="R77" i="7"/>
  <c r="R81" i="7"/>
  <c r="R83" i="7"/>
  <c r="R86" i="7"/>
  <c r="R88" i="7"/>
  <c r="R91" i="7"/>
  <c r="R93" i="7"/>
  <c r="R96" i="7"/>
  <c r="R98" i="7"/>
  <c r="R101" i="7"/>
  <c r="R103" i="7"/>
  <c r="R107" i="7"/>
  <c r="R109" i="7"/>
  <c r="R112" i="7"/>
  <c r="R114" i="7"/>
  <c r="R117" i="7"/>
  <c r="R119" i="7"/>
  <c r="R122" i="7"/>
  <c r="R124" i="7"/>
  <c r="R127" i="7"/>
  <c r="R129" i="7"/>
  <c r="R133" i="7"/>
  <c r="R135" i="7"/>
  <c r="R138" i="7"/>
  <c r="R140" i="7"/>
  <c r="R143" i="7"/>
  <c r="R145" i="7"/>
  <c r="R149" i="7"/>
  <c r="R151" i="7"/>
  <c r="R154" i="7"/>
  <c r="R156" i="7"/>
  <c r="R159" i="7"/>
  <c r="R161" i="7"/>
  <c r="R164" i="7"/>
  <c r="R166" i="7"/>
  <c r="R169" i="7"/>
  <c r="R171" i="7"/>
  <c r="R175" i="7"/>
  <c r="R177" i="7"/>
  <c r="R181" i="7"/>
  <c r="R183" i="7"/>
  <c r="R186" i="7"/>
  <c r="R188" i="7"/>
  <c r="R191" i="7"/>
  <c r="R193" i="7"/>
  <c r="R196" i="7"/>
  <c r="R198" i="7"/>
  <c r="R201" i="7"/>
  <c r="R203" i="7"/>
  <c r="R206" i="7"/>
  <c r="R208" i="7"/>
  <c r="R212" i="7"/>
  <c r="R214" i="7"/>
  <c r="R217" i="7"/>
  <c r="R219" i="7"/>
  <c r="R222" i="7"/>
  <c r="R224" i="7"/>
  <c r="R227" i="7"/>
  <c r="R229" i="7"/>
  <c r="R232" i="7"/>
  <c r="R234" i="7"/>
  <c r="R238" i="7"/>
  <c r="R240" i="7"/>
  <c r="R243" i="7"/>
  <c r="R245" i="7"/>
  <c r="R248" i="7"/>
  <c r="R250" i="7"/>
  <c r="R253" i="7"/>
  <c r="R255" i="7"/>
  <c r="R258" i="7"/>
  <c r="R260" i="7"/>
  <c r="R264" i="7"/>
  <c r="R266" i="7"/>
  <c r="R269" i="7"/>
  <c r="R271" i="7"/>
  <c r="R274" i="7"/>
  <c r="R276" i="7"/>
  <c r="R279" i="7"/>
  <c r="R281" i="7"/>
  <c r="R284" i="7"/>
  <c r="R286" i="7"/>
  <c r="Q28" i="7"/>
  <c r="Q29" i="7"/>
  <c r="Q30" i="7"/>
  <c r="Q31" i="7"/>
  <c r="Q33" i="7"/>
  <c r="Q34" i="7"/>
  <c r="Q35" i="7"/>
  <c r="Q36" i="7"/>
  <c r="N29" i="7"/>
  <c r="N30" i="7"/>
  <c r="N31" i="7"/>
  <c r="N33" i="7"/>
  <c r="N34" i="7"/>
  <c r="N35" i="7"/>
  <c r="N36" i="7"/>
  <c r="K29" i="7"/>
  <c r="K30" i="7"/>
  <c r="K31" i="7"/>
  <c r="K33" i="7"/>
  <c r="K34" i="7"/>
  <c r="K35" i="7"/>
  <c r="K36" i="7"/>
  <c r="N28" i="7"/>
  <c r="Q18" i="7"/>
  <c r="Q19" i="7"/>
  <c r="Q20" i="7"/>
  <c r="Q21" i="7"/>
  <c r="Q23" i="7"/>
  <c r="Q24" i="7"/>
  <c r="Q25" i="7"/>
  <c r="Q26" i="7"/>
  <c r="N18" i="7"/>
  <c r="N19" i="7"/>
  <c r="N20" i="7"/>
  <c r="N21" i="7"/>
  <c r="N23" i="7"/>
  <c r="N24" i="7"/>
  <c r="N25" i="7"/>
  <c r="N26" i="7"/>
  <c r="K18" i="7"/>
  <c r="S18" i="7" s="1"/>
  <c r="K19" i="7"/>
  <c r="K20" i="7"/>
  <c r="S20" i="7" s="1"/>
  <c r="K21" i="7"/>
  <c r="S21" i="7" s="1"/>
  <c r="K23" i="7"/>
  <c r="S23" i="7" s="1"/>
  <c r="K24" i="7"/>
  <c r="S24" i="7" s="1"/>
  <c r="K25" i="7"/>
  <c r="S25" i="7" s="1"/>
  <c r="K26" i="7"/>
  <c r="S26" i="7" s="1"/>
  <c r="K28" i="7"/>
  <c r="R21" i="7" l="1"/>
  <c r="S19" i="7"/>
  <c r="S28" i="7"/>
  <c r="S34" i="7"/>
  <c r="S29" i="7"/>
  <c r="R36" i="7"/>
  <c r="R31" i="7"/>
  <c r="R26" i="7"/>
  <c r="R23" i="7"/>
  <c r="R30" i="7"/>
  <c r="R20" i="7"/>
  <c r="S31" i="7"/>
  <c r="R34" i="7"/>
  <c r="R18" i="7"/>
  <c r="R25" i="7"/>
  <c r="S36" i="7"/>
  <c r="R24" i="7"/>
  <c r="R19" i="7"/>
  <c r="S35" i="7"/>
  <c r="S30" i="7"/>
  <c r="R29" i="7"/>
  <c r="R28" i="7"/>
  <c r="R33" i="7"/>
  <c r="R35" i="7"/>
  <c r="S33" i="7"/>
  <c r="Q3" i="7"/>
  <c r="Q4" i="7"/>
  <c r="Q5" i="7"/>
  <c r="Q7" i="7"/>
  <c r="Q8" i="7"/>
  <c r="Q9" i="7"/>
  <c r="Q10" i="7"/>
  <c r="Q12" i="7"/>
  <c r="Q13" i="7"/>
  <c r="Q14" i="7"/>
  <c r="Q15" i="7"/>
  <c r="N3" i="7"/>
  <c r="N4" i="7"/>
  <c r="N5" i="7"/>
  <c r="N7" i="7"/>
  <c r="N8" i="7"/>
  <c r="N9" i="7"/>
  <c r="N10" i="7"/>
  <c r="N12" i="7"/>
  <c r="N13" i="7"/>
  <c r="N14" i="7"/>
  <c r="N15" i="7"/>
  <c r="K3" i="7"/>
  <c r="K4" i="7"/>
  <c r="K5" i="7"/>
  <c r="K7" i="7"/>
  <c r="K8" i="7"/>
  <c r="K9" i="7"/>
  <c r="K10" i="7"/>
  <c r="K12" i="7"/>
  <c r="K13" i="7"/>
  <c r="K14" i="7"/>
  <c r="K15" i="7"/>
  <c r="Q2" i="7"/>
  <c r="N2" i="7"/>
  <c r="K2" i="7"/>
  <c r="S12" i="7" l="1"/>
  <c r="S15" i="7"/>
  <c r="R13" i="7"/>
  <c r="R8" i="7"/>
  <c r="S10" i="7"/>
  <c r="S14" i="7"/>
  <c r="S9" i="7"/>
  <c r="R12" i="7"/>
  <c r="S13" i="7"/>
  <c r="S8" i="7"/>
  <c r="R15" i="7"/>
  <c r="R10" i="7"/>
  <c r="R2" i="7"/>
  <c r="R14" i="7"/>
  <c r="R9" i="7"/>
  <c r="S5" i="7"/>
  <c r="R5" i="7"/>
  <c r="S4" i="7"/>
  <c r="R4" i="7"/>
  <c r="R7" i="7"/>
  <c r="S7" i="7"/>
  <c r="S3" i="7"/>
  <c r="R3" i="7"/>
  <c r="S2" i="7"/>
  <c r="O15" i="3"/>
  <c r="J15" i="3"/>
  <c r="D14" i="3"/>
  <c r="D13" i="3"/>
  <c r="D12" i="3"/>
  <c r="D11" i="3"/>
  <c r="T157" i="3" l="1"/>
  <c r="T156" i="3"/>
  <c r="T155" i="3"/>
  <c r="T154" i="3"/>
  <c r="T153" i="3"/>
  <c r="T150" i="3"/>
  <c r="T145" i="3"/>
  <c r="T144" i="3"/>
  <c r="T143" i="3"/>
  <c r="T142" i="3"/>
  <c r="T141" i="3"/>
  <c r="T137" i="3"/>
  <c r="T131" i="3"/>
  <c r="T130" i="3"/>
  <c r="T129" i="3"/>
  <c r="T128" i="3"/>
  <c r="T127" i="3"/>
  <c r="T124" i="3"/>
  <c r="T119" i="3"/>
  <c r="T118" i="3"/>
  <c r="T117" i="3"/>
  <c r="T116" i="3"/>
  <c r="T115" i="3"/>
  <c r="T114" i="3"/>
  <c r="T109" i="3"/>
  <c r="T108" i="3"/>
  <c r="T107" i="3"/>
  <c r="T106" i="3"/>
  <c r="T105" i="3"/>
  <c r="T104" i="3"/>
  <c r="T99" i="3"/>
  <c r="T98" i="3"/>
  <c r="T97" i="3"/>
  <c r="T96" i="3"/>
  <c r="T95" i="3"/>
  <c r="T94" i="3"/>
  <c r="T89" i="3"/>
  <c r="T88" i="3"/>
  <c r="T87" i="3"/>
  <c r="T86" i="3"/>
  <c r="T85" i="3"/>
  <c r="T84" i="3"/>
  <c r="T83" i="3"/>
  <c r="T72" i="3"/>
  <c r="T71" i="3"/>
  <c r="T70" i="3"/>
  <c r="T69" i="3"/>
  <c r="T68" i="3"/>
  <c r="T67" i="3"/>
  <c r="T60" i="3"/>
  <c r="T59" i="3"/>
  <c r="T54" i="3"/>
  <c r="T53" i="3"/>
  <c r="T52" i="3"/>
  <c r="T51" i="3"/>
  <c r="T50" i="3"/>
  <c r="T48" i="3"/>
  <c r="T43" i="3"/>
  <c r="T42" i="3"/>
  <c r="T41" i="3"/>
  <c r="T40" i="3"/>
  <c r="T39" i="3"/>
  <c r="T38" i="3"/>
  <c r="T31" i="3"/>
  <c r="T24" i="3"/>
  <c r="T23" i="3"/>
  <c r="T22" i="3"/>
  <c r="T21" i="3"/>
  <c r="T20" i="3"/>
  <c r="T19" i="3"/>
  <c r="T14" i="3"/>
  <c r="T13" i="3"/>
  <c r="T12" i="3"/>
  <c r="T11" i="3"/>
  <c r="T9" i="3"/>
  <c r="T8" i="3"/>
  <c r="T7" i="3"/>
  <c r="O153" i="3"/>
  <c r="O154" i="3"/>
  <c r="O155" i="3"/>
  <c r="O156" i="3"/>
  <c r="O157" i="3"/>
  <c r="O150" i="3"/>
  <c r="J150" i="3"/>
  <c r="O141" i="3"/>
  <c r="O142" i="3"/>
  <c r="O143" i="3"/>
  <c r="O144" i="3"/>
  <c r="O145" i="3"/>
  <c r="O137" i="3"/>
  <c r="J137" i="3"/>
  <c r="O124" i="3"/>
  <c r="O127" i="3"/>
  <c r="O128" i="3"/>
  <c r="O129" i="3"/>
  <c r="O130" i="3"/>
  <c r="O131" i="3"/>
  <c r="J124" i="3"/>
  <c r="O114" i="3"/>
  <c r="O115" i="3"/>
  <c r="O116" i="3"/>
  <c r="O117" i="3"/>
  <c r="O118" i="3"/>
  <c r="O119" i="3"/>
  <c r="J114" i="3"/>
  <c r="O104" i="3"/>
  <c r="O105" i="3"/>
  <c r="O106" i="3"/>
  <c r="O107" i="3"/>
  <c r="O108" i="3"/>
  <c r="O109" i="3"/>
  <c r="J85" i="3"/>
  <c r="J104" i="3"/>
  <c r="O94" i="3"/>
  <c r="O95" i="3"/>
  <c r="O96" i="3"/>
  <c r="O97" i="3"/>
  <c r="O98" i="3"/>
  <c r="O99" i="3"/>
  <c r="J83" i="3"/>
  <c r="J84" i="3"/>
  <c r="O83" i="3"/>
  <c r="O84" i="3"/>
  <c r="O85" i="3"/>
  <c r="O86" i="3"/>
  <c r="O87" i="3"/>
  <c r="O88" i="3"/>
  <c r="O89" i="3"/>
  <c r="J77" i="3"/>
  <c r="O67" i="3"/>
  <c r="O68" i="3"/>
  <c r="O69" i="3"/>
  <c r="O70" i="3"/>
  <c r="O71" i="3"/>
  <c r="O72" i="3"/>
  <c r="J66" i="3"/>
  <c r="J67" i="3"/>
  <c r="O59" i="3"/>
  <c r="O60" i="3"/>
  <c r="J59" i="3"/>
  <c r="O39" i="3"/>
  <c r="O40" i="3"/>
  <c r="O41" i="3"/>
  <c r="O42" i="3"/>
  <c r="O43" i="3"/>
  <c r="O48" i="3"/>
  <c r="O50" i="3"/>
  <c r="O51" i="3"/>
  <c r="O52" i="3"/>
  <c r="O53" i="3"/>
  <c r="O54" i="3"/>
  <c r="J48" i="3"/>
  <c r="O38" i="3"/>
  <c r="J38" i="3"/>
  <c r="O31" i="3"/>
  <c r="J31" i="3"/>
  <c r="O19" i="3"/>
  <c r="O20" i="3"/>
  <c r="O21" i="3"/>
  <c r="O22" i="3"/>
  <c r="O23" i="3"/>
  <c r="O24" i="3"/>
  <c r="J19" i="3"/>
  <c r="O14" i="3"/>
  <c r="O13" i="3"/>
  <c r="O12" i="3"/>
  <c r="O11" i="3"/>
  <c r="O7" i="3" l="1"/>
  <c r="O9" i="3"/>
  <c r="O8" i="3"/>
  <c r="J11" i="3"/>
  <c r="J12" i="3"/>
  <c r="J13" i="3"/>
  <c r="J14" i="3"/>
  <c r="J9" i="3"/>
  <c r="J8" i="3"/>
  <c r="H1056" i="3" l="1"/>
  <c r="H1055" i="3"/>
  <c r="H1054" i="3"/>
  <c r="H1053" i="3"/>
  <c r="H1052" i="3"/>
  <c r="H1051" i="3"/>
  <c r="H1050" i="3"/>
  <c r="H1049" i="3"/>
  <c r="H1048" i="3"/>
  <c r="H1047" i="3"/>
  <c r="H1046" i="3"/>
  <c r="H1045" i="3"/>
  <c r="H1039" i="3"/>
  <c r="H1038" i="3"/>
  <c r="H1037" i="3"/>
  <c r="H1036" i="3"/>
  <c r="H1035" i="3"/>
  <c r="H1034" i="3"/>
  <c r="H1033" i="3"/>
  <c r="H1032" i="3"/>
  <c r="H1031" i="3"/>
  <c r="H1030" i="3"/>
  <c r="H1029" i="3"/>
  <c r="H1028" i="3"/>
  <c r="H1027" i="3"/>
  <c r="H1026" i="3"/>
  <c r="H1025" i="3"/>
  <c r="H1024" i="3"/>
  <c r="H1023" i="3"/>
  <c r="H1022" i="3"/>
  <c r="H1021" i="3"/>
  <c r="H1020" i="3"/>
  <c r="H1019" i="3"/>
  <c r="H1017" i="3"/>
  <c r="H1016" i="3"/>
  <c r="H1015" i="3"/>
  <c r="H1014" i="3"/>
  <c r="H1013" i="3"/>
  <c r="H1012" i="3"/>
  <c r="H1011" i="3"/>
  <c r="H1010" i="3"/>
  <c r="H1009" i="3"/>
  <c r="H1008" i="3"/>
  <c r="H1007" i="3"/>
  <c r="H1006" i="3"/>
  <c r="H1005" i="3"/>
  <c r="H1004" i="3"/>
  <c r="H1003" i="3"/>
  <c r="H1002" i="3"/>
  <c r="H1001" i="3"/>
  <c r="H1000" i="3"/>
  <c r="H999" i="3"/>
  <c r="H998" i="3"/>
  <c r="H997" i="3"/>
  <c r="H996" i="3"/>
  <c r="H995" i="3"/>
  <c r="H994" i="3"/>
  <c r="H993" i="3"/>
  <c r="H992" i="3"/>
  <c r="H991" i="3"/>
  <c r="H990" i="3"/>
  <c r="H989" i="3"/>
  <c r="H988" i="3"/>
  <c r="H987" i="3"/>
  <c r="H986" i="3"/>
  <c r="H985" i="3"/>
  <c r="H984" i="3"/>
  <c r="H983" i="3"/>
  <c r="H982" i="3"/>
  <c r="H981" i="3"/>
  <c r="H980" i="3"/>
  <c r="H979" i="3"/>
  <c r="H978" i="3"/>
  <c r="H977" i="3"/>
  <c r="H976" i="3"/>
  <c r="H975" i="3"/>
  <c r="H974" i="3"/>
  <c r="H973" i="3"/>
  <c r="H972" i="3"/>
  <c r="H971" i="3"/>
  <c r="H970" i="3"/>
  <c r="H969" i="3"/>
  <c r="H968" i="3"/>
  <c r="H967" i="3"/>
  <c r="H966" i="3"/>
  <c r="H965" i="3"/>
  <c r="H964" i="3"/>
  <c r="H963" i="3"/>
  <c r="H962" i="3"/>
  <c r="H961" i="3"/>
  <c r="H960" i="3"/>
  <c r="H959" i="3"/>
  <c r="H958" i="3"/>
  <c r="H957" i="3"/>
  <c r="H956" i="3"/>
  <c r="H955" i="3"/>
  <c r="H954" i="3"/>
  <c r="H953" i="3"/>
  <c r="H952" i="3"/>
  <c r="H951" i="3"/>
  <c r="H950" i="3"/>
  <c r="H949" i="3"/>
  <c r="H948" i="3"/>
  <c r="H947" i="3"/>
  <c r="H946" i="3"/>
  <c r="H945" i="3"/>
  <c r="H944" i="3"/>
  <c r="H943" i="3"/>
  <c r="H942" i="3"/>
  <c r="H941" i="3"/>
  <c r="H940" i="3"/>
  <c r="H939" i="3"/>
  <c r="H938" i="3"/>
  <c r="H937" i="3"/>
  <c r="H936" i="3"/>
  <c r="H935" i="3"/>
  <c r="H934" i="3"/>
  <c r="H933" i="3"/>
  <c r="H932" i="3"/>
  <c r="H931" i="3"/>
  <c r="H930" i="3"/>
  <c r="H929" i="3"/>
  <c r="H928" i="3"/>
  <c r="H927" i="3"/>
  <c r="H926" i="3"/>
  <c r="H925" i="3"/>
  <c r="H924" i="3"/>
  <c r="H923" i="3"/>
  <c r="H922" i="3"/>
  <c r="H921" i="3"/>
  <c r="H920" i="3"/>
  <c r="H919" i="3"/>
  <c r="H918" i="3"/>
  <c r="H917" i="3"/>
  <c r="H916" i="3"/>
  <c r="H915" i="3"/>
  <c r="H914" i="3"/>
  <c r="H913" i="3"/>
  <c r="H912" i="3"/>
  <c r="H911" i="3"/>
  <c r="H910" i="3"/>
  <c r="H909" i="3"/>
  <c r="H908" i="3"/>
  <c r="H907" i="3"/>
  <c r="H906" i="3"/>
  <c r="H905" i="3"/>
  <c r="H904" i="3"/>
  <c r="H903" i="3"/>
  <c r="H897" i="3"/>
  <c r="H896" i="3"/>
  <c r="H894" i="3"/>
  <c r="H893" i="3"/>
  <c r="H892" i="3"/>
  <c r="H891" i="3"/>
  <c r="H890" i="3"/>
  <c r="H889" i="3"/>
  <c r="H888" i="3"/>
  <c r="H887" i="3"/>
  <c r="H886" i="3"/>
  <c r="H885" i="3"/>
  <c r="H884" i="3"/>
  <c r="H883" i="3"/>
  <c r="H876" i="3"/>
  <c r="H875" i="3"/>
  <c r="H874" i="3"/>
  <c r="H873" i="3"/>
  <c r="H867" i="3"/>
  <c r="H866" i="3"/>
  <c r="H865" i="3"/>
  <c r="H864" i="3"/>
  <c r="H863" i="3"/>
  <c r="H862" i="3"/>
  <c r="H861" i="3"/>
  <c r="H860" i="3"/>
  <c r="H859" i="3"/>
  <c r="H858" i="3"/>
  <c r="H857" i="3"/>
  <c r="H856" i="3"/>
  <c r="H855" i="3"/>
  <c r="H854" i="3"/>
  <c r="H853" i="3"/>
  <c r="H852" i="3"/>
  <c r="H851" i="3"/>
  <c r="H850" i="3"/>
  <c r="H849" i="3"/>
  <c r="H848" i="3"/>
  <c r="H847" i="3"/>
  <c r="H846" i="3"/>
  <c r="H845" i="3"/>
  <c r="H844" i="3"/>
  <c r="H843" i="3"/>
  <c r="H842" i="3"/>
  <c r="H841" i="3"/>
  <c r="H840" i="3"/>
  <c r="H839" i="3"/>
  <c r="H838" i="3"/>
  <c r="H837" i="3"/>
  <c r="H836" i="3"/>
  <c r="H835" i="3"/>
  <c r="H834" i="3"/>
  <c r="H833" i="3"/>
  <c r="H832" i="3"/>
  <c r="H831" i="3"/>
  <c r="H830" i="3"/>
  <c r="H829" i="3"/>
  <c r="H828" i="3"/>
  <c r="H827" i="3"/>
  <c r="H826" i="3"/>
  <c r="H825" i="3"/>
  <c r="H824" i="3"/>
  <c r="H823" i="3"/>
  <c r="H822" i="3"/>
  <c r="H821" i="3"/>
  <c r="H820" i="3"/>
  <c r="H819" i="3"/>
  <c r="H818" i="3"/>
  <c r="H817" i="3"/>
  <c r="H816" i="3"/>
  <c r="H815" i="3"/>
  <c r="H814" i="3"/>
  <c r="H813" i="3"/>
  <c r="H812" i="3"/>
  <c r="H811" i="3"/>
  <c r="H810" i="3"/>
  <c r="H809" i="3"/>
  <c r="H808" i="3"/>
  <c r="H807" i="3"/>
  <c r="H806" i="3"/>
  <c r="H805" i="3"/>
  <c r="H804" i="3"/>
  <c r="H803" i="3"/>
  <c r="H802" i="3"/>
  <c r="H801" i="3"/>
  <c r="H800" i="3"/>
  <c r="H799" i="3"/>
  <c r="H798" i="3"/>
  <c r="H797" i="3"/>
  <c r="H796" i="3"/>
  <c r="H795" i="3"/>
  <c r="H794" i="3"/>
  <c r="H793" i="3"/>
  <c r="H792" i="3"/>
  <c r="H791" i="3"/>
  <c r="H790" i="3"/>
  <c r="H789" i="3"/>
  <c r="H788" i="3"/>
  <c r="H787" i="3"/>
  <c r="H786" i="3"/>
  <c r="H785" i="3"/>
  <c r="H784" i="3"/>
  <c r="H783" i="3"/>
  <c r="H782" i="3"/>
  <c r="H781" i="3"/>
  <c r="H780" i="3"/>
  <c r="H779" i="3"/>
  <c r="H778" i="3"/>
  <c r="H777" i="3"/>
  <c r="H776" i="3"/>
  <c r="H775" i="3"/>
  <c r="H774" i="3"/>
  <c r="H773" i="3"/>
  <c r="H772" i="3"/>
  <c r="H771" i="3"/>
  <c r="H770" i="3"/>
  <c r="H769" i="3"/>
  <c r="H768" i="3"/>
  <c r="H767" i="3"/>
  <c r="H766" i="3"/>
  <c r="H765" i="3"/>
  <c r="H764" i="3"/>
  <c r="H763" i="3"/>
  <c r="H762" i="3"/>
  <c r="H761" i="3"/>
  <c r="H760" i="3"/>
  <c r="H759" i="3"/>
  <c r="H758" i="3"/>
  <c r="H757" i="3"/>
  <c r="H756" i="3"/>
  <c r="H755" i="3"/>
  <c r="H754" i="3"/>
  <c r="H753" i="3"/>
  <c r="H752" i="3"/>
  <c r="H751" i="3"/>
  <c r="H750" i="3"/>
  <c r="H749" i="3"/>
  <c r="H748" i="3"/>
  <c r="H747" i="3"/>
  <c r="H746" i="3"/>
  <c r="H745" i="3"/>
  <c r="H744" i="3"/>
  <c r="H743" i="3"/>
  <c r="H742" i="3"/>
  <c r="H741" i="3"/>
  <c r="H740" i="3"/>
  <c r="H739" i="3"/>
  <c r="H738" i="3"/>
  <c r="H737" i="3"/>
  <c r="H736" i="3"/>
  <c r="H735" i="3"/>
  <c r="H734" i="3"/>
  <c r="H733" i="3"/>
  <c r="H732" i="3"/>
  <c r="H731" i="3"/>
  <c r="H730" i="3"/>
  <c r="H729" i="3"/>
  <c r="H728" i="3"/>
  <c r="H727" i="3"/>
  <c r="H726" i="3"/>
  <c r="H725" i="3"/>
  <c r="H724" i="3"/>
  <c r="H723" i="3"/>
  <c r="H722" i="3"/>
  <c r="H721" i="3"/>
  <c r="H720" i="3"/>
  <c r="H719" i="3"/>
  <c r="H718" i="3"/>
  <c r="H717" i="3"/>
  <c r="H716" i="3"/>
  <c r="H715" i="3"/>
  <c r="H714" i="3"/>
  <c r="H713" i="3"/>
  <c r="H712" i="3"/>
  <c r="H711" i="3"/>
  <c r="H710" i="3"/>
  <c r="H709" i="3"/>
  <c r="H708" i="3"/>
  <c r="H707" i="3"/>
  <c r="H706" i="3"/>
  <c r="H705" i="3"/>
  <c r="H704" i="3"/>
  <c r="H703" i="3"/>
  <c r="H702" i="3"/>
  <c r="H701" i="3"/>
  <c r="H700" i="3"/>
  <c r="H699" i="3"/>
  <c r="H698" i="3"/>
  <c r="H697" i="3"/>
  <c r="H696" i="3"/>
  <c r="H695" i="3"/>
  <c r="H694" i="3"/>
  <c r="H693" i="3"/>
  <c r="H692" i="3"/>
  <c r="H691" i="3"/>
  <c r="H690" i="3"/>
  <c r="H689" i="3"/>
  <c r="H688" i="3"/>
  <c r="H687" i="3"/>
  <c r="H686" i="3"/>
  <c r="H685" i="3"/>
  <c r="H684" i="3"/>
  <c r="H683" i="3"/>
  <c r="H682" i="3"/>
  <c r="H681" i="3"/>
  <c r="H680" i="3"/>
  <c r="H679" i="3"/>
  <c r="H678" i="3"/>
  <c r="H677" i="3"/>
  <c r="H676" i="3"/>
  <c r="H675" i="3"/>
  <c r="H674" i="3"/>
  <c r="H673" i="3"/>
  <c r="H672" i="3"/>
  <c r="H671" i="3"/>
  <c r="H670" i="3"/>
  <c r="H660" i="3"/>
  <c r="H659" i="3"/>
  <c r="H658" i="3"/>
  <c r="H657" i="3"/>
  <c r="H656" i="3"/>
  <c r="H655" i="3"/>
  <c r="H654" i="3"/>
  <c r="H648" i="3"/>
  <c r="H647" i="3"/>
  <c r="H646" i="3"/>
  <c r="H645" i="3"/>
  <c r="H643" i="3"/>
  <c r="H642" i="3"/>
  <c r="H641" i="3"/>
  <c r="H640" i="3"/>
  <c r="H638" i="3"/>
  <c r="H637" i="3"/>
  <c r="H636" i="3"/>
  <c r="H635" i="3"/>
  <c r="H633" i="3"/>
  <c r="H632" i="3"/>
  <c r="H631" i="3"/>
  <c r="H630" i="3"/>
  <c r="H628" i="3"/>
  <c r="H627" i="3"/>
  <c r="H626" i="3"/>
  <c r="H625" i="3"/>
  <c r="H623" i="3"/>
  <c r="H622" i="3"/>
  <c r="H621" i="3"/>
  <c r="H620" i="3"/>
  <c r="H615" i="3"/>
  <c r="H614" i="3"/>
  <c r="H613" i="3"/>
  <c r="H612" i="3"/>
  <c r="H611" i="3"/>
  <c r="H610" i="3"/>
  <c r="H606" i="3"/>
  <c r="H597" i="3"/>
  <c r="H596" i="3"/>
  <c r="H595" i="3"/>
  <c r="H594" i="3"/>
  <c r="H593" i="3"/>
  <c r="H592" i="3"/>
  <c r="H591" i="3"/>
  <c r="H590" i="3"/>
  <c r="H589" i="3"/>
  <c r="H582" i="3"/>
  <c r="H581" i="3"/>
  <c r="H580" i="3"/>
  <c r="H579" i="3"/>
  <c r="H578" i="3"/>
  <c r="H577" i="3"/>
  <c r="H576" i="3"/>
  <c r="H575" i="3"/>
  <c r="H574" i="3"/>
  <c r="H573" i="3"/>
  <c r="H572" i="3"/>
  <c r="H570" i="3"/>
  <c r="H569" i="3"/>
  <c r="H568" i="3"/>
  <c r="H567" i="3"/>
  <c r="H566" i="3"/>
  <c r="H565" i="3"/>
  <c r="H564" i="3"/>
  <c r="H563" i="3"/>
  <c r="H562" i="3"/>
  <c r="H561" i="3"/>
  <c r="H560" i="3"/>
  <c r="H559" i="3"/>
  <c r="H558" i="3"/>
  <c r="H557" i="3"/>
  <c r="H556" i="3"/>
  <c r="H555" i="3"/>
  <c r="H554" i="3"/>
  <c r="H553" i="3"/>
  <c r="H552" i="3"/>
  <c r="H551" i="3"/>
  <c r="H550" i="3"/>
  <c r="H548" i="3"/>
  <c r="H547" i="3"/>
  <c r="H546" i="3"/>
  <c r="H545" i="3"/>
  <c r="H544" i="3"/>
  <c r="H539" i="3"/>
  <c r="H538" i="3"/>
  <c r="H537" i="3"/>
  <c r="H536" i="3"/>
  <c r="H535" i="3"/>
  <c r="H534" i="3"/>
  <c r="H533" i="3"/>
  <c r="H526" i="3"/>
  <c r="H525" i="3"/>
  <c r="H524" i="3"/>
  <c r="H523" i="3"/>
  <c r="H522" i="3"/>
  <c r="H521" i="3"/>
  <c r="H520" i="3"/>
  <c r="H519" i="3"/>
  <c r="H518" i="3"/>
  <c r="H517" i="3"/>
  <c r="H516" i="3"/>
  <c r="H515" i="3"/>
  <c r="H514" i="3"/>
  <c r="H513" i="3"/>
  <c r="H512" i="3"/>
  <c r="H511" i="3"/>
  <c r="H505" i="3"/>
  <c r="H504" i="3"/>
  <c r="H503" i="3"/>
  <c r="H502" i="3"/>
  <c r="H501" i="3"/>
  <c r="H500" i="3"/>
  <c r="H499" i="3"/>
  <c r="H498" i="3"/>
  <c r="H497" i="3"/>
  <c r="H496" i="3"/>
  <c r="H495" i="3"/>
  <c r="H494" i="3"/>
  <c r="H493" i="3"/>
  <c r="H492" i="3"/>
  <c r="H491" i="3"/>
  <c r="H490" i="3"/>
  <c r="H489" i="3"/>
  <c r="H488" i="3"/>
  <c r="H487" i="3"/>
  <c r="H486" i="3"/>
  <c r="H485" i="3"/>
  <c r="H484" i="3"/>
  <c r="H483" i="3"/>
  <c r="H482" i="3"/>
  <c r="H481" i="3"/>
  <c r="H480" i="3"/>
  <c r="H479" i="3"/>
  <c r="H478" i="3"/>
  <c r="H477" i="3"/>
  <c r="H476" i="3"/>
  <c r="H475" i="3"/>
  <c r="H474" i="3"/>
  <c r="H473" i="3"/>
  <c r="H472" i="3"/>
  <c r="H471" i="3"/>
  <c r="H470" i="3"/>
  <c r="H468" i="3"/>
  <c r="H467" i="3"/>
  <c r="H466" i="3"/>
  <c r="H465" i="3"/>
  <c r="H464" i="3"/>
  <c r="H463" i="3"/>
  <c r="H462" i="3"/>
  <c r="H461" i="3"/>
  <c r="H460" i="3"/>
  <c r="H459" i="3"/>
  <c r="H458" i="3"/>
  <c r="H457" i="3"/>
  <c r="H456" i="3"/>
  <c r="H455" i="3"/>
  <c r="H454" i="3"/>
  <c r="H447" i="3"/>
  <c r="H446" i="3"/>
  <c r="H445" i="3"/>
  <c r="H444" i="3"/>
  <c r="H443" i="3"/>
  <c r="H442" i="3"/>
  <c r="H441" i="3"/>
  <c r="H440" i="3"/>
  <c r="H439" i="3"/>
  <c r="H438" i="3"/>
  <c r="H437" i="3"/>
  <c r="H436" i="3"/>
  <c r="H435" i="3"/>
  <c r="H434" i="3"/>
  <c r="H433" i="3"/>
  <c r="H432" i="3"/>
  <c r="H431" i="3"/>
  <c r="H430" i="3"/>
  <c r="H429" i="3"/>
  <c r="H428" i="3"/>
  <c r="H427" i="3"/>
  <c r="H426" i="3"/>
  <c r="H424" i="3"/>
  <c r="H423" i="3"/>
  <c r="H422" i="3"/>
  <c r="H421" i="3"/>
  <c r="H420" i="3"/>
  <c r="H419" i="3"/>
  <c r="H418" i="3"/>
  <c r="H416" i="3"/>
  <c r="H415" i="3"/>
  <c r="H414" i="3"/>
  <c r="H413" i="3"/>
  <c r="H412" i="3"/>
  <c r="H411" i="3"/>
  <c r="H410" i="3"/>
  <c r="H409" i="3"/>
  <c r="H408" i="3"/>
  <c r="H407" i="3"/>
  <c r="H406" i="3"/>
  <c r="H405" i="3"/>
  <c r="H404" i="3"/>
  <c r="H403" i="3"/>
  <c r="H402" i="3"/>
  <c r="H401" i="3"/>
  <c r="H400" i="3"/>
  <c r="H399" i="3"/>
  <c r="H398" i="3"/>
  <c r="H397" i="3"/>
  <c r="H396" i="3"/>
  <c r="H395" i="3"/>
  <c r="H394" i="3"/>
  <c r="H393" i="3"/>
  <c r="H392" i="3"/>
  <c r="H391" i="3"/>
  <c r="H390" i="3"/>
  <c r="H389" i="3"/>
  <c r="H388" i="3"/>
  <c r="H387" i="3"/>
  <c r="H386" i="3"/>
  <c r="H385" i="3"/>
  <c r="H384" i="3"/>
  <c r="H383" i="3"/>
  <c r="H382" i="3"/>
  <c r="H381" i="3"/>
  <c r="H380" i="3"/>
  <c r="H379" i="3"/>
  <c r="H378" i="3"/>
  <c r="H377" i="3"/>
  <c r="H376" i="3"/>
  <c r="H375" i="3"/>
  <c r="H374" i="3"/>
  <c r="H373" i="3"/>
  <c r="H372" i="3"/>
  <c r="H371" i="3"/>
  <c r="H370" i="3"/>
  <c r="H369" i="3"/>
  <c r="H368" i="3"/>
  <c r="H367" i="3"/>
  <c r="H366" i="3"/>
  <c r="H365" i="3"/>
  <c r="H364" i="3"/>
  <c r="H363" i="3"/>
  <c r="H362" i="3"/>
  <c r="H361" i="3"/>
  <c r="H360" i="3"/>
  <c r="H359" i="3"/>
  <c r="H358" i="3"/>
  <c r="H357" i="3"/>
  <c r="H356" i="3"/>
  <c r="H355" i="3"/>
  <c r="H354" i="3"/>
  <c r="H353" i="3"/>
  <c r="H352" i="3"/>
  <c r="H351" i="3"/>
  <c r="H350" i="3"/>
  <c r="H349" i="3"/>
  <c r="H348" i="3"/>
  <c r="H347" i="3"/>
  <c r="H346" i="3"/>
  <c r="H345" i="3"/>
  <c r="H344" i="3"/>
  <c r="H343" i="3"/>
  <c r="H342" i="3"/>
  <c r="H341" i="3"/>
  <c r="H340" i="3"/>
  <c r="H339" i="3"/>
  <c r="H338" i="3"/>
  <c r="H337" i="3"/>
  <c r="H336" i="3"/>
  <c r="H335" i="3"/>
  <c r="H334" i="3"/>
  <c r="H333" i="3"/>
  <c r="H332" i="3"/>
  <c r="H331" i="3"/>
  <c r="H330" i="3"/>
  <c r="H329" i="3"/>
  <c r="H328" i="3"/>
  <c r="H327" i="3"/>
  <c r="H326" i="3"/>
  <c r="H325" i="3"/>
  <c r="H324" i="3"/>
  <c r="H323" i="3"/>
  <c r="H322" i="3"/>
  <c r="H321" i="3"/>
  <c r="H320" i="3"/>
  <c r="H319" i="3"/>
  <c r="H318" i="3"/>
  <c r="H317" i="3"/>
  <c r="H316" i="3"/>
  <c r="H315" i="3"/>
  <c r="H314" i="3"/>
  <c r="H313" i="3"/>
  <c r="H312" i="3"/>
  <c r="H311" i="3"/>
  <c r="H310" i="3"/>
  <c r="H309" i="3"/>
  <c r="H308" i="3"/>
  <c r="H307" i="3"/>
  <c r="H306" i="3"/>
  <c r="H305" i="3"/>
  <c r="H304" i="3"/>
  <c r="H303" i="3"/>
  <c r="H302" i="3"/>
  <c r="H301" i="3"/>
  <c r="H300" i="3"/>
  <c r="H299" i="3"/>
  <c r="H298" i="3"/>
  <c r="H297" i="3"/>
  <c r="H296" i="3"/>
  <c r="H295" i="3"/>
  <c r="H294" i="3"/>
  <c r="H293" i="3"/>
  <c r="H292" i="3"/>
  <c r="H291" i="3"/>
  <c r="H290" i="3"/>
  <c r="H289" i="3"/>
  <c r="H288" i="3"/>
  <c r="H287" i="3"/>
  <c r="H286" i="3"/>
  <c r="H285" i="3"/>
  <c r="H284" i="3"/>
  <c r="H283" i="3"/>
  <c r="H282" i="3"/>
  <c r="H281" i="3"/>
  <c r="H280" i="3"/>
  <c r="H279" i="3"/>
  <c r="H278" i="3"/>
  <c r="H277" i="3"/>
  <c r="H276" i="3"/>
  <c r="H275" i="3"/>
  <c r="H274" i="3"/>
  <c r="H273" i="3"/>
  <c r="H272" i="3"/>
  <c r="H271" i="3"/>
  <c r="H270" i="3"/>
  <c r="H269" i="3"/>
  <c r="H268" i="3"/>
  <c r="H267" i="3"/>
  <c r="H266" i="3"/>
  <c r="H265" i="3"/>
  <c r="H264" i="3"/>
  <c r="H263" i="3"/>
  <c r="H262" i="3"/>
  <c r="H261" i="3"/>
  <c r="H260" i="3"/>
  <c r="H259" i="3"/>
  <c r="H258" i="3"/>
  <c r="H257" i="3"/>
  <c r="H256" i="3"/>
  <c r="H255" i="3"/>
  <c r="H254" i="3"/>
  <c r="H253" i="3"/>
  <c r="H252" i="3"/>
  <c r="H251" i="3"/>
  <c r="H250" i="3"/>
  <c r="H249" i="3"/>
  <c r="H248" i="3"/>
  <c r="H247" i="3"/>
  <c r="H246" i="3"/>
  <c r="H245" i="3"/>
  <c r="H244" i="3"/>
  <c r="H243" i="3"/>
  <c r="H242" i="3"/>
  <c r="H241" i="3"/>
  <c r="H240" i="3"/>
  <c r="H239" i="3"/>
  <c r="H238" i="3"/>
  <c r="H237" i="3"/>
  <c r="H236" i="3"/>
  <c r="H235" i="3"/>
  <c r="H234" i="3"/>
  <c r="H233" i="3"/>
  <c r="H232" i="3"/>
  <c r="H231" i="3"/>
  <c r="H230" i="3"/>
  <c r="H229" i="3"/>
  <c r="H228" i="3"/>
  <c r="H227" i="3"/>
  <c r="H226" i="3"/>
  <c r="H225" i="3"/>
  <c r="H224" i="3"/>
  <c r="H223" i="3"/>
  <c r="H222" i="3"/>
  <c r="H221" i="3"/>
  <c r="H220" i="3"/>
  <c r="H219" i="3"/>
  <c r="H218" i="3"/>
  <c r="H215" i="3"/>
  <c r="H214" i="3"/>
  <c r="H213" i="3"/>
  <c r="H212" i="3"/>
  <c r="H211" i="3"/>
  <c r="H210" i="3"/>
  <c r="H209" i="3"/>
  <c r="H208" i="3"/>
  <c r="H207" i="3"/>
  <c r="H206" i="3"/>
  <c r="H205" i="3"/>
  <c r="H203" i="3"/>
  <c r="H202" i="3"/>
  <c r="H201" i="3"/>
  <c r="H200" i="3"/>
  <c r="H199" i="3"/>
  <c r="H197" i="3"/>
  <c r="H196" i="3"/>
  <c r="H195" i="3"/>
  <c r="H194" i="3"/>
  <c r="H193" i="3"/>
  <c r="H191" i="3"/>
  <c r="D1058" i="3"/>
  <c r="G1056" i="3"/>
  <c r="G1055" i="3"/>
  <c r="G1054" i="3"/>
  <c r="G1053" i="3"/>
  <c r="G1052" i="3"/>
  <c r="G1051" i="3"/>
  <c r="G1050" i="3"/>
  <c r="G1049" i="3"/>
  <c r="G1048" i="3"/>
  <c r="G1047" i="3"/>
  <c r="G1046" i="3"/>
  <c r="G1045" i="3"/>
  <c r="D1041" i="3"/>
  <c r="G1039" i="3"/>
  <c r="G1038" i="3"/>
  <c r="G1037" i="3"/>
  <c r="G1036" i="3"/>
  <c r="G1035" i="3"/>
  <c r="G1034" i="3"/>
  <c r="G1033" i="3"/>
  <c r="G1032" i="3"/>
  <c r="G1031" i="3"/>
  <c r="G1030" i="3"/>
  <c r="G1029" i="3"/>
  <c r="G1028" i="3"/>
  <c r="G1027" i="3"/>
  <c r="G1026" i="3"/>
  <c r="G1025" i="3"/>
  <c r="G1024" i="3"/>
  <c r="G1023" i="3"/>
  <c r="G1022" i="3"/>
  <c r="G1021" i="3"/>
  <c r="G1020" i="3"/>
  <c r="G1019" i="3"/>
  <c r="G1017" i="3"/>
  <c r="G1016" i="3"/>
  <c r="G1015" i="3"/>
  <c r="G1014" i="3"/>
  <c r="G1013" i="3"/>
  <c r="G1012" i="3"/>
  <c r="G1011" i="3"/>
  <c r="G1010" i="3"/>
  <c r="G1009" i="3"/>
  <c r="G1008" i="3"/>
  <c r="G1007" i="3"/>
  <c r="G1006" i="3"/>
  <c r="G1005" i="3"/>
  <c r="G1004" i="3"/>
  <c r="G1003" i="3"/>
  <c r="G1002" i="3"/>
  <c r="G1001" i="3"/>
  <c r="G1000" i="3"/>
  <c r="G999" i="3"/>
  <c r="G998" i="3"/>
  <c r="G997" i="3"/>
  <c r="G996" i="3"/>
  <c r="G995" i="3"/>
  <c r="G994" i="3"/>
  <c r="G993" i="3"/>
  <c r="G992" i="3"/>
  <c r="G991" i="3"/>
  <c r="G990" i="3"/>
  <c r="G989" i="3"/>
  <c r="G988" i="3"/>
  <c r="G987" i="3"/>
  <c r="G986" i="3"/>
  <c r="G985" i="3"/>
  <c r="G984" i="3"/>
  <c r="G983" i="3"/>
  <c r="G982" i="3"/>
  <c r="G981" i="3"/>
  <c r="G980" i="3"/>
  <c r="G979" i="3"/>
  <c r="G978" i="3"/>
  <c r="G977" i="3"/>
  <c r="G976" i="3"/>
  <c r="G975" i="3"/>
  <c r="G974" i="3"/>
  <c r="G973" i="3"/>
  <c r="G972" i="3"/>
  <c r="G971" i="3"/>
  <c r="G970" i="3"/>
  <c r="G969" i="3"/>
  <c r="G968" i="3"/>
  <c r="G967" i="3"/>
  <c r="G966" i="3"/>
  <c r="G965" i="3"/>
  <c r="G964" i="3"/>
  <c r="G963" i="3"/>
  <c r="G962" i="3"/>
  <c r="G961" i="3"/>
  <c r="G960" i="3"/>
  <c r="G959" i="3"/>
  <c r="G958" i="3"/>
  <c r="G957" i="3"/>
  <c r="G956" i="3"/>
  <c r="G955" i="3"/>
  <c r="G954" i="3"/>
  <c r="G953" i="3"/>
  <c r="G952" i="3"/>
  <c r="G951" i="3"/>
  <c r="G950" i="3"/>
  <c r="G949" i="3"/>
  <c r="G948" i="3"/>
  <c r="G947" i="3"/>
  <c r="G946" i="3"/>
  <c r="G945" i="3"/>
  <c r="G944" i="3"/>
  <c r="G943" i="3"/>
  <c r="G942" i="3"/>
  <c r="G941" i="3"/>
  <c r="G940" i="3"/>
  <c r="G939" i="3"/>
  <c r="G938" i="3"/>
  <c r="G937" i="3"/>
  <c r="G936" i="3"/>
  <c r="G935" i="3"/>
  <c r="G934" i="3"/>
  <c r="G933" i="3"/>
  <c r="G932" i="3"/>
  <c r="G931" i="3"/>
  <c r="G930" i="3"/>
  <c r="G929" i="3"/>
  <c r="G928" i="3"/>
  <c r="G927" i="3"/>
  <c r="G926" i="3"/>
  <c r="G925" i="3"/>
  <c r="G924" i="3"/>
  <c r="G923" i="3"/>
  <c r="G922" i="3"/>
  <c r="G921" i="3"/>
  <c r="G920" i="3"/>
  <c r="G919" i="3"/>
  <c r="G918" i="3"/>
  <c r="G917" i="3"/>
  <c r="G916" i="3"/>
  <c r="G915" i="3"/>
  <c r="G914" i="3"/>
  <c r="G913" i="3"/>
  <c r="G912" i="3"/>
  <c r="G911" i="3"/>
  <c r="G910" i="3"/>
  <c r="G909" i="3"/>
  <c r="G908" i="3"/>
  <c r="G907" i="3"/>
  <c r="G906" i="3"/>
  <c r="G905" i="3"/>
  <c r="G904" i="3"/>
  <c r="G903" i="3"/>
  <c r="D899" i="3"/>
  <c r="G897" i="3"/>
  <c r="G896" i="3"/>
  <c r="G894" i="3"/>
  <c r="G893" i="3"/>
  <c r="G892" i="3"/>
  <c r="G891" i="3"/>
  <c r="G890" i="3"/>
  <c r="G889" i="3"/>
  <c r="G888" i="3"/>
  <c r="G887" i="3"/>
  <c r="G886" i="3"/>
  <c r="G885" i="3"/>
  <c r="G884" i="3"/>
  <c r="G883" i="3"/>
  <c r="G876" i="3"/>
  <c r="G875" i="3"/>
  <c r="G874" i="3"/>
  <c r="G873" i="3"/>
  <c r="D869" i="3"/>
  <c r="D104" i="3" s="1"/>
  <c r="D110" i="3" s="1"/>
  <c r="G867" i="3"/>
  <c r="G866" i="3"/>
  <c r="G865" i="3"/>
  <c r="G864" i="3"/>
  <c r="G863" i="3"/>
  <c r="G862" i="3"/>
  <c r="G861" i="3"/>
  <c r="G860" i="3"/>
  <c r="G859" i="3"/>
  <c r="G858" i="3"/>
  <c r="G857" i="3"/>
  <c r="G856" i="3"/>
  <c r="G855" i="3"/>
  <c r="G854" i="3"/>
  <c r="G853" i="3"/>
  <c r="G852" i="3"/>
  <c r="G851" i="3"/>
  <c r="G850" i="3"/>
  <c r="G849" i="3"/>
  <c r="G848" i="3"/>
  <c r="G847" i="3"/>
  <c r="G846" i="3"/>
  <c r="G845" i="3"/>
  <c r="G844" i="3"/>
  <c r="G843" i="3"/>
  <c r="G842" i="3"/>
  <c r="G841" i="3"/>
  <c r="G840" i="3"/>
  <c r="G839" i="3"/>
  <c r="G838" i="3"/>
  <c r="G837" i="3"/>
  <c r="G836" i="3"/>
  <c r="G835" i="3"/>
  <c r="G834" i="3"/>
  <c r="G833" i="3"/>
  <c r="G832" i="3"/>
  <c r="G831" i="3"/>
  <c r="G830" i="3"/>
  <c r="G829" i="3"/>
  <c r="G828" i="3"/>
  <c r="G827" i="3"/>
  <c r="G826" i="3"/>
  <c r="G825" i="3"/>
  <c r="G824" i="3"/>
  <c r="G823" i="3"/>
  <c r="G822" i="3"/>
  <c r="G821" i="3"/>
  <c r="G820" i="3"/>
  <c r="G819" i="3"/>
  <c r="G818" i="3"/>
  <c r="G817" i="3"/>
  <c r="G816" i="3"/>
  <c r="G815" i="3"/>
  <c r="G814" i="3"/>
  <c r="G813" i="3"/>
  <c r="G812" i="3"/>
  <c r="G811" i="3"/>
  <c r="G810" i="3"/>
  <c r="G809" i="3"/>
  <c r="G808" i="3"/>
  <c r="G807" i="3"/>
  <c r="G806" i="3"/>
  <c r="G805" i="3"/>
  <c r="G804" i="3"/>
  <c r="G803" i="3"/>
  <c r="G802" i="3"/>
  <c r="G801" i="3"/>
  <c r="G800" i="3"/>
  <c r="G799" i="3"/>
  <c r="G798" i="3"/>
  <c r="G797" i="3"/>
  <c r="G796" i="3"/>
  <c r="G795" i="3"/>
  <c r="G794" i="3"/>
  <c r="G793" i="3"/>
  <c r="G792" i="3"/>
  <c r="G791" i="3"/>
  <c r="G790" i="3"/>
  <c r="G789" i="3"/>
  <c r="G788" i="3"/>
  <c r="G787" i="3"/>
  <c r="G786" i="3"/>
  <c r="G785" i="3"/>
  <c r="G784" i="3"/>
  <c r="G783" i="3"/>
  <c r="G782" i="3"/>
  <c r="G781" i="3"/>
  <c r="G780" i="3"/>
  <c r="G779" i="3"/>
  <c r="G778" i="3"/>
  <c r="G777" i="3"/>
  <c r="G776" i="3"/>
  <c r="G775" i="3"/>
  <c r="G774" i="3"/>
  <c r="G773" i="3"/>
  <c r="G772" i="3"/>
  <c r="G771" i="3"/>
  <c r="G770" i="3"/>
  <c r="G769" i="3"/>
  <c r="G768" i="3"/>
  <c r="G767" i="3"/>
  <c r="G766" i="3"/>
  <c r="G765" i="3"/>
  <c r="G764" i="3"/>
  <c r="G763" i="3"/>
  <c r="G762" i="3"/>
  <c r="G761" i="3"/>
  <c r="G760" i="3"/>
  <c r="G759" i="3"/>
  <c r="G758" i="3"/>
  <c r="G757" i="3"/>
  <c r="G756" i="3"/>
  <c r="G755" i="3"/>
  <c r="G754" i="3"/>
  <c r="G753" i="3"/>
  <c r="G752" i="3"/>
  <c r="G751" i="3"/>
  <c r="G750" i="3"/>
  <c r="G749" i="3"/>
  <c r="G748" i="3"/>
  <c r="G747" i="3"/>
  <c r="G746" i="3"/>
  <c r="G745" i="3"/>
  <c r="G744" i="3"/>
  <c r="G743" i="3"/>
  <c r="G742" i="3"/>
  <c r="G741" i="3"/>
  <c r="G740" i="3"/>
  <c r="G739" i="3"/>
  <c r="G738" i="3"/>
  <c r="G737" i="3"/>
  <c r="G736" i="3"/>
  <c r="G735" i="3"/>
  <c r="G734" i="3"/>
  <c r="G733" i="3"/>
  <c r="G732" i="3"/>
  <c r="G731" i="3"/>
  <c r="G730" i="3"/>
  <c r="G729" i="3"/>
  <c r="G728" i="3"/>
  <c r="G727" i="3"/>
  <c r="G726" i="3"/>
  <c r="G725" i="3"/>
  <c r="G724" i="3"/>
  <c r="G723" i="3"/>
  <c r="G722" i="3"/>
  <c r="G721" i="3"/>
  <c r="G720" i="3"/>
  <c r="G719" i="3"/>
  <c r="G718" i="3"/>
  <c r="G717" i="3"/>
  <c r="G716" i="3"/>
  <c r="G715" i="3"/>
  <c r="G714" i="3"/>
  <c r="G713" i="3"/>
  <c r="G712" i="3"/>
  <c r="G711" i="3"/>
  <c r="G710" i="3"/>
  <c r="G709" i="3"/>
  <c r="G708" i="3"/>
  <c r="G707" i="3"/>
  <c r="G706" i="3"/>
  <c r="G705" i="3"/>
  <c r="G704" i="3"/>
  <c r="G703" i="3"/>
  <c r="G702" i="3"/>
  <c r="G701" i="3"/>
  <c r="G700" i="3"/>
  <c r="G699" i="3"/>
  <c r="G698" i="3"/>
  <c r="G697" i="3"/>
  <c r="G696" i="3"/>
  <c r="G695" i="3"/>
  <c r="G694" i="3"/>
  <c r="G693" i="3"/>
  <c r="G692" i="3"/>
  <c r="G691" i="3"/>
  <c r="G690" i="3"/>
  <c r="G689" i="3"/>
  <c r="G688" i="3"/>
  <c r="G687" i="3"/>
  <c r="G686" i="3"/>
  <c r="G685" i="3"/>
  <c r="G684" i="3"/>
  <c r="G683" i="3"/>
  <c r="G682" i="3"/>
  <c r="G681" i="3"/>
  <c r="G680" i="3"/>
  <c r="G679" i="3"/>
  <c r="G678" i="3"/>
  <c r="G677" i="3"/>
  <c r="G676" i="3"/>
  <c r="G675" i="3"/>
  <c r="G674" i="3"/>
  <c r="G673" i="3"/>
  <c r="G672" i="3"/>
  <c r="G671" i="3"/>
  <c r="G670" i="3"/>
  <c r="D662" i="3"/>
  <c r="G660" i="3"/>
  <c r="G659" i="3"/>
  <c r="G658" i="3"/>
  <c r="G657" i="3"/>
  <c r="G656" i="3"/>
  <c r="G655" i="3"/>
  <c r="G654" i="3"/>
  <c r="D650" i="3"/>
  <c r="G648" i="3"/>
  <c r="G647" i="3"/>
  <c r="G646" i="3"/>
  <c r="G645" i="3"/>
  <c r="G643" i="3"/>
  <c r="G642" i="3"/>
  <c r="G641" i="3"/>
  <c r="G640" i="3"/>
  <c r="G638" i="3"/>
  <c r="G637" i="3"/>
  <c r="G636" i="3"/>
  <c r="G635" i="3"/>
  <c r="G633" i="3"/>
  <c r="G632" i="3"/>
  <c r="G631" i="3"/>
  <c r="G630" i="3"/>
  <c r="G628" i="3"/>
  <c r="G627" i="3"/>
  <c r="G626" i="3"/>
  <c r="G625" i="3"/>
  <c r="G623" i="3"/>
  <c r="G622" i="3"/>
  <c r="G621" i="3"/>
  <c r="G620" i="3"/>
  <c r="G615" i="3"/>
  <c r="G614" i="3"/>
  <c r="G613" i="3"/>
  <c r="G612" i="3"/>
  <c r="G611" i="3"/>
  <c r="G610" i="3"/>
  <c r="G606" i="3"/>
  <c r="G597" i="3"/>
  <c r="G596" i="3"/>
  <c r="G595" i="3"/>
  <c r="G594" i="3"/>
  <c r="G593" i="3"/>
  <c r="G592" i="3"/>
  <c r="G591" i="3"/>
  <c r="G590" i="3"/>
  <c r="G589" i="3"/>
  <c r="D584" i="3"/>
  <c r="G582" i="3"/>
  <c r="G581" i="3"/>
  <c r="G580" i="3"/>
  <c r="G579" i="3"/>
  <c r="G578" i="3"/>
  <c r="G577" i="3"/>
  <c r="G576" i="3"/>
  <c r="G575" i="3"/>
  <c r="G574" i="3"/>
  <c r="G573" i="3"/>
  <c r="G572" i="3"/>
  <c r="G570" i="3"/>
  <c r="G569" i="3"/>
  <c r="G568" i="3"/>
  <c r="G567" i="3"/>
  <c r="G566" i="3"/>
  <c r="G565" i="3"/>
  <c r="G564" i="3"/>
  <c r="G563" i="3"/>
  <c r="G562" i="3"/>
  <c r="G561" i="3"/>
  <c r="G560" i="3"/>
  <c r="G559" i="3"/>
  <c r="G558" i="3"/>
  <c r="G557" i="3"/>
  <c r="G556" i="3"/>
  <c r="G555" i="3"/>
  <c r="G554" i="3"/>
  <c r="G553" i="3"/>
  <c r="G552" i="3"/>
  <c r="G551" i="3"/>
  <c r="G550" i="3"/>
  <c r="G548" i="3"/>
  <c r="G547" i="3"/>
  <c r="G546" i="3"/>
  <c r="G545" i="3"/>
  <c r="G544" i="3"/>
  <c r="D540" i="3"/>
  <c r="G539" i="3"/>
  <c r="G538" i="3"/>
  <c r="G537" i="3"/>
  <c r="G536" i="3"/>
  <c r="G535" i="3"/>
  <c r="G534" i="3"/>
  <c r="G533" i="3"/>
  <c r="G526" i="3"/>
  <c r="G525" i="3"/>
  <c r="G524" i="3"/>
  <c r="G523" i="3"/>
  <c r="G522" i="3"/>
  <c r="G521" i="3"/>
  <c r="G520" i="3"/>
  <c r="G519" i="3"/>
  <c r="G518" i="3"/>
  <c r="G517" i="3"/>
  <c r="G516" i="3"/>
  <c r="G515" i="3"/>
  <c r="G514" i="3"/>
  <c r="G513" i="3"/>
  <c r="G512" i="3"/>
  <c r="G511" i="3"/>
  <c r="D507" i="3"/>
  <c r="G505" i="3"/>
  <c r="G504" i="3"/>
  <c r="G503" i="3"/>
  <c r="G502" i="3"/>
  <c r="G501" i="3"/>
  <c r="G500" i="3"/>
  <c r="G499" i="3"/>
  <c r="G498" i="3"/>
  <c r="G497" i="3"/>
  <c r="G496" i="3"/>
  <c r="G495" i="3"/>
  <c r="G494" i="3"/>
  <c r="G493" i="3"/>
  <c r="G492" i="3"/>
  <c r="G491" i="3"/>
  <c r="G490" i="3"/>
  <c r="G489" i="3"/>
  <c r="G488" i="3"/>
  <c r="G487" i="3"/>
  <c r="G486" i="3"/>
  <c r="G485" i="3"/>
  <c r="G484" i="3"/>
  <c r="G483" i="3"/>
  <c r="G482" i="3"/>
  <c r="G481" i="3"/>
  <c r="G480" i="3"/>
  <c r="G479" i="3"/>
  <c r="G478" i="3"/>
  <c r="G477" i="3"/>
  <c r="G476" i="3"/>
  <c r="G475" i="3"/>
  <c r="G474" i="3"/>
  <c r="G473" i="3"/>
  <c r="G472" i="3"/>
  <c r="G471" i="3"/>
  <c r="G470" i="3"/>
  <c r="G468" i="3"/>
  <c r="G467" i="3"/>
  <c r="G466" i="3"/>
  <c r="G465" i="3"/>
  <c r="G464" i="3"/>
  <c r="G463" i="3"/>
  <c r="G462" i="3"/>
  <c r="G461" i="3"/>
  <c r="G460" i="3"/>
  <c r="G459" i="3"/>
  <c r="G458" i="3"/>
  <c r="G457" i="3"/>
  <c r="G456" i="3"/>
  <c r="G455" i="3"/>
  <c r="G454" i="3"/>
  <c r="D449" i="3"/>
  <c r="D19" i="3" s="1"/>
  <c r="D25" i="3" s="1"/>
  <c r="G447" i="3"/>
  <c r="G446" i="3"/>
  <c r="G445" i="3"/>
  <c r="G444" i="3"/>
  <c r="G443" i="3"/>
  <c r="G442" i="3"/>
  <c r="G441" i="3"/>
  <c r="G440" i="3"/>
  <c r="G439" i="3"/>
  <c r="G438" i="3"/>
  <c r="G437" i="3"/>
  <c r="G436" i="3"/>
  <c r="G435" i="3"/>
  <c r="G434" i="3"/>
  <c r="G433" i="3"/>
  <c r="G432" i="3"/>
  <c r="G431" i="3"/>
  <c r="G430" i="3"/>
  <c r="G429" i="3"/>
  <c r="G428" i="3"/>
  <c r="G427" i="3"/>
  <c r="G426" i="3"/>
  <c r="G424" i="3"/>
  <c r="G423" i="3"/>
  <c r="G422" i="3"/>
  <c r="G421" i="3"/>
  <c r="G420" i="3"/>
  <c r="G419" i="3"/>
  <c r="G418" i="3"/>
  <c r="G416" i="3"/>
  <c r="G415" i="3"/>
  <c r="G414" i="3"/>
  <c r="G413" i="3"/>
  <c r="G412" i="3"/>
  <c r="G411" i="3"/>
  <c r="G410" i="3"/>
  <c r="G409" i="3"/>
  <c r="G408" i="3"/>
  <c r="G407" i="3"/>
  <c r="G406" i="3"/>
  <c r="G405" i="3"/>
  <c r="G404" i="3"/>
  <c r="G403" i="3"/>
  <c r="G402" i="3"/>
  <c r="G401" i="3"/>
  <c r="G400" i="3"/>
  <c r="G399" i="3"/>
  <c r="G398" i="3"/>
  <c r="G397" i="3"/>
  <c r="G396" i="3"/>
  <c r="G395" i="3"/>
  <c r="G394" i="3"/>
  <c r="G393" i="3"/>
  <c r="G392" i="3"/>
  <c r="G391" i="3"/>
  <c r="G390" i="3"/>
  <c r="G389" i="3"/>
  <c r="G388" i="3"/>
  <c r="G387" i="3"/>
  <c r="G386" i="3"/>
  <c r="G385" i="3"/>
  <c r="G384" i="3"/>
  <c r="G383" i="3"/>
  <c r="G382" i="3"/>
  <c r="G381" i="3"/>
  <c r="G380" i="3"/>
  <c r="G379" i="3"/>
  <c r="G378" i="3"/>
  <c r="G377" i="3"/>
  <c r="G376" i="3"/>
  <c r="G375" i="3"/>
  <c r="G374" i="3"/>
  <c r="G373" i="3"/>
  <c r="G372" i="3"/>
  <c r="G371" i="3"/>
  <c r="G370" i="3"/>
  <c r="G369" i="3"/>
  <c r="G368" i="3"/>
  <c r="G367" i="3"/>
  <c r="G366" i="3"/>
  <c r="G365" i="3"/>
  <c r="G364" i="3"/>
  <c r="G363" i="3"/>
  <c r="G362" i="3"/>
  <c r="G361" i="3"/>
  <c r="G360" i="3"/>
  <c r="G359" i="3"/>
  <c r="G358" i="3"/>
  <c r="G357" i="3"/>
  <c r="G356" i="3"/>
  <c r="G355" i="3"/>
  <c r="G354" i="3"/>
  <c r="G353" i="3"/>
  <c r="G352" i="3"/>
  <c r="G351" i="3"/>
  <c r="G350" i="3"/>
  <c r="G349" i="3"/>
  <c r="G348" i="3"/>
  <c r="G347" i="3"/>
  <c r="G346" i="3"/>
  <c r="G345" i="3"/>
  <c r="G344" i="3"/>
  <c r="G343" i="3"/>
  <c r="G342" i="3"/>
  <c r="G341" i="3"/>
  <c r="G340" i="3"/>
  <c r="G339" i="3"/>
  <c r="G338" i="3"/>
  <c r="G337" i="3"/>
  <c r="G336" i="3"/>
  <c r="G335" i="3"/>
  <c r="G334" i="3"/>
  <c r="G333" i="3"/>
  <c r="G332" i="3"/>
  <c r="G331" i="3"/>
  <c r="G330" i="3"/>
  <c r="G329" i="3"/>
  <c r="G328" i="3"/>
  <c r="G327" i="3"/>
  <c r="G326" i="3"/>
  <c r="G325" i="3"/>
  <c r="G324" i="3"/>
  <c r="G323" i="3"/>
  <c r="G322" i="3"/>
  <c r="G321" i="3"/>
  <c r="G320" i="3"/>
  <c r="G319" i="3"/>
  <c r="G318" i="3"/>
  <c r="G317" i="3"/>
  <c r="G316" i="3"/>
  <c r="G315" i="3"/>
  <c r="G314" i="3"/>
  <c r="G313" i="3"/>
  <c r="G312" i="3"/>
  <c r="G311" i="3"/>
  <c r="G310" i="3"/>
  <c r="G309" i="3"/>
  <c r="G308" i="3"/>
  <c r="G307" i="3"/>
  <c r="G306" i="3"/>
  <c r="G305" i="3"/>
  <c r="G304" i="3"/>
  <c r="G303" i="3"/>
  <c r="G302" i="3"/>
  <c r="G301" i="3"/>
  <c r="G300" i="3"/>
  <c r="G299" i="3"/>
  <c r="G298" i="3"/>
  <c r="G297" i="3"/>
  <c r="G296" i="3"/>
  <c r="G295" i="3"/>
  <c r="G294" i="3"/>
  <c r="G293" i="3"/>
  <c r="G292" i="3"/>
  <c r="G291" i="3"/>
  <c r="G290" i="3"/>
  <c r="G289" i="3"/>
  <c r="G288" i="3"/>
  <c r="G287" i="3"/>
  <c r="G286" i="3"/>
  <c r="G285" i="3"/>
  <c r="G284" i="3"/>
  <c r="G283" i="3"/>
  <c r="G282" i="3"/>
  <c r="G281" i="3"/>
  <c r="G280" i="3"/>
  <c r="G279" i="3"/>
  <c r="G278" i="3"/>
  <c r="G277" i="3"/>
  <c r="G276" i="3"/>
  <c r="G275" i="3"/>
  <c r="G274" i="3"/>
  <c r="G273" i="3"/>
  <c r="G272" i="3"/>
  <c r="G271" i="3"/>
  <c r="G270" i="3"/>
  <c r="G269" i="3"/>
  <c r="G268" i="3"/>
  <c r="G267" i="3"/>
  <c r="G266" i="3"/>
  <c r="G265" i="3"/>
  <c r="G264" i="3"/>
  <c r="G263" i="3"/>
  <c r="G262" i="3"/>
  <c r="G261" i="3"/>
  <c r="G260" i="3"/>
  <c r="G259" i="3"/>
  <c r="G258" i="3"/>
  <c r="G257" i="3"/>
  <c r="G256" i="3"/>
  <c r="G255" i="3"/>
  <c r="G254" i="3"/>
  <c r="G253" i="3"/>
  <c r="G252" i="3"/>
  <c r="G251" i="3"/>
  <c r="G250" i="3"/>
  <c r="G249" i="3"/>
  <c r="G248" i="3"/>
  <c r="G247" i="3"/>
  <c r="G246" i="3"/>
  <c r="G245" i="3"/>
  <c r="G244" i="3"/>
  <c r="G243" i="3"/>
  <c r="G242" i="3"/>
  <c r="G241" i="3"/>
  <c r="G240" i="3"/>
  <c r="G239" i="3"/>
  <c r="G238" i="3"/>
  <c r="G237" i="3"/>
  <c r="G236" i="3"/>
  <c r="G235" i="3"/>
  <c r="G234" i="3"/>
  <c r="G233" i="3"/>
  <c r="G232" i="3"/>
  <c r="G231" i="3"/>
  <c r="G230" i="3"/>
  <c r="G229" i="3"/>
  <c r="G228" i="3"/>
  <c r="G227" i="3"/>
  <c r="G226" i="3"/>
  <c r="G225" i="3"/>
  <c r="G224" i="3"/>
  <c r="G223" i="3"/>
  <c r="G222" i="3"/>
  <c r="G221" i="3"/>
  <c r="G220" i="3"/>
  <c r="G219" i="3"/>
  <c r="G218" i="3"/>
  <c r="G215" i="3"/>
  <c r="G214" i="3"/>
  <c r="G213" i="3"/>
  <c r="G212" i="3"/>
  <c r="G211" i="3"/>
  <c r="G210" i="3"/>
  <c r="G209" i="3"/>
  <c r="G208" i="3"/>
  <c r="G207" i="3"/>
  <c r="G206" i="3"/>
  <c r="G205" i="3"/>
  <c r="G203" i="3"/>
  <c r="G202" i="3"/>
  <c r="G201" i="3"/>
  <c r="G200" i="3"/>
  <c r="G199" i="3"/>
  <c r="G197" i="3"/>
  <c r="G196" i="3"/>
  <c r="G195" i="3"/>
  <c r="G194" i="3"/>
  <c r="G193" i="3"/>
  <c r="G191" i="3"/>
  <c r="D152" i="3"/>
  <c r="D151" i="3"/>
  <c r="D150" i="3"/>
  <c r="D140" i="3"/>
  <c r="D139" i="3"/>
  <c r="D138" i="3"/>
  <c r="D137" i="3"/>
  <c r="D126" i="3"/>
  <c r="D125" i="3"/>
  <c r="D124" i="3"/>
  <c r="D114" i="3"/>
  <c r="D120" i="3" s="1"/>
  <c r="D94" i="3"/>
  <c r="D100" i="3" s="1"/>
  <c r="D85" i="3"/>
  <c r="D84" i="3"/>
  <c r="D83" i="3"/>
  <c r="D77" i="3"/>
  <c r="D78" i="3" s="1"/>
  <c r="D67" i="3"/>
  <c r="D66" i="3"/>
  <c r="D61" i="3"/>
  <c r="D60" i="3"/>
  <c r="D59" i="3"/>
  <c r="D49" i="3"/>
  <c r="D38" i="3"/>
  <c r="D44" i="3" s="1"/>
  <c r="D33" i="3"/>
  <c r="D32" i="3"/>
  <c r="D31" i="3"/>
  <c r="D73" i="3" l="1"/>
  <c r="D55" i="3"/>
  <c r="D34" i="3"/>
  <c r="D90" i="3"/>
  <c r="D132" i="3"/>
  <c r="D62" i="3"/>
  <c r="D146" i="3"/>
  <c r="D158" i="3"/>
  <c r="D979" i="2"/>
  <c r="D99" i="2"/>
  <c r="D98" i="2"/>
  <c r="D100" i="2" s="1"/>
  <c r="D97" i="2"/>
  <c r="D92" i="2"/>
  <c r="D91" i="2"/>
  <c r="D90" i="2"/>
  <c r="D89" i="2"/>
  <c r="D93" i="2" s="1"/>
  <c r="D962" i="2"/>
  <c r="D84" i="2"/>
  <c r="D83" i="2"/>
  <c r="D82" i="2"/>
  <c r="D81" i="2"/>
  <c r="D820" i="2"/>
  <c r="D76" i="2"/>
  <c r="D77" i="2" s="1"/>
  <c r="D790" i="2"/>
  <c r="D71" i="2" s="1"/>
  <c r="D72" i="2" s="1"/>
  <c r="D66" i="2"/>
  <c r="D67" i="2" s="1"/>
  <c r="D583" i="2"/>
  <c r="D571" i="2"/>
  <c r="D61" i="2"/>
  <c r="D60" i="2"/>
  <c r="D59" i="2"/>
  <c r="D53" i="2"/>
  <c r="D54" i="2" s="1"/>
  <c r="D48" i="2"/>
  <c r="D47" i="2"/>
  <c r="D42" i="2"/>
  <c r="D41" i="2"/>
  <c r="D40" i="2"/>
  <c r="D505" i="2"/>
  <c r="D35" i="2"/>
  <c r="D461" i="2"/>
  <c r="D29" i="2"/>
  <c r="D30" i="2" s="1"/>
  <c r="D24" i="2"/>
  <c r="D23" i="2"/>
  <c r="D22" i="2"/>
  <c r="D428" i="2"/>
  <c r="G977" i="2"/>
  <c r="G976" i="2"/>
  <c r="G975" i="2"/>
  <c r="G974" i="2"/>
  <c r="G973" i="2"/>
  <c r="G972" i="2"/>
  <c r="G971" i="2"/>
  <c r="G970" i="2"/>
  <c r="G969" i="2"/>
  <c r="G968" i="2"/>
  <c r="G967" i="2"/>
  <c r="G966" i="2"/>
  <c r="G960" i="2"/>
  <c r="G959" i="2"/>
  <c r="G958" i="2"/>
  <c r="G957" i="2"/>
  <c r="G956" i="2"/>
  <c r="G955" i="2"/>
  <c r="G954" i="2"/>
  <c r="G953" i="2"/>
  <c r="G952" i="2"/>
  <c r="G951" i="2"/>
  <c r="G950" i="2"/>
  <c r="G949" i="2"/>
  <c r="G948" i="2"/>
  <c r="G947" i="2"/>
  <c r="G946" i="2"/>
  <c r="G945" i="2"/>
  <c r="G944" i="2"/>
  <c r="G943" i="2"/>
  <c r="G942" i="2"/>
  <c r="G941" i="2"/>
  <c r="G940" i="2"/>
  <c r="G938" i="2"/>
  <c r="G937" i="2"/>
  <c r="G936" i="2"/>
  <c r="G935" i="2"/>
  <c r="G934" i="2"/>
  <c r="G933" i="2"/>
  <c r="G932" i="2"/>
  <c r="G931" i="2"/>
  <c r="G930" i="2"/>
  <c r="G929" i="2"/>
  <c r="G928" i="2"/>
  <c r="G927" i="2"/>
  <c r="G926" i="2"/>
  <c r="G925" i="2"/>
  <c r="G924" i="2"/>
  <c r="G923" i="2"/>
  <c r="G922" i="2"/>
  <c r="G921" i="2"/>
  <c r="G920" i="2"/>
  <c r="G919" i="2"/>
  <c r="G918" i="2"/>
  <c r="G917" i="2"/>
  <c r="G916" i="2"/>
  <c r="G915" i="2"/>
  <c r="G914" i="2"/>
  <c r="G913" i="2"/>
  <c r="G912" i="2"/>
  <c r="G911" i="2"/>
  <c r="G910" i="2"/>
  <c r="G909" i="2"/>
  <c r="G908" i="2"/>
  <c r="G907" i="2"/>
  <c r="G906" i="2"/>
  <c r="G905" i="2"/>
  <c r="G904" i="2"/>
  <c r="G903" i="2"/>
  <c r="G902" i="2"/>
  <c r="G901" i="2"/>
  <c r="G900" i="2"/>
  <c r="G899" i="2"/>
  <c r="G898" i="2"/>
  <c r="G897" i="2"/>
  <c r="G896" i="2"/>
  <c r="G895" i="2"/>
  <c r="G894" i="2"/>
  <c r="G893" i="2"/>
  <c r="G892" i="2"/>
  <c r="G891" i="2"/>
  <c r="G890" i="2"/>
  <c r="G889" i="2"/>
  <c r="G888" i="2"/>
  <c r="G887" i="2"/>
  <c r="G886" i="2"/>
  <c r="G885" i="2"/>
  <c r="G884" i="2"/>
  <c r="G883" i="2"/>
  <c r="G882" i="2"/>
  <c r="G881" i="2"/>
  <c r="G880" i="2"/>
  <c r="G879" i="2"/>
  <c r="G878" i="2"/>
  <c r="G877" i="2"/>
  <c r="G876" i="2"/>
  <c r="G875" i="2"/>
  <c r="G874" i="2"/>
  <c r="G873" i="2"/>
  <c r="G872" i="2"/>
  <c r="G871" i="2"/>
  <c r="G870" i="2"/>
  <c r="G869" i="2"/>
  <c r="G868" i="2"/>
  <c r="G867" i="2"/>
  <c r="G866" i="2"/>
  <c r="G865" i="2"/>
  <c r="G864" i="2"/>
  <c r="G863" i="2"/>
  <c r="G862" i="2"/>
  <c r="G861" i="2"/>
  <c r="G860" i="2"/>
  <c r="G859" i="2"/>
  <c r="G858" i="2"/>
  <c r="G857" i="2"/>
  <c r="G856" i="2"/>
  <c r="G855" i="2"/>
  <c r="G854" i="2"/>
  <c r="G853" i="2"/>
  <c r="G852" i="2"/>
  <c r="G851" i="2"/>
  <c r="G850" i="2"/>
  <c r="G849" i="2"/>
  <c r="G848" i="2"/>
  <c r="G847" i="2"/>
  <c r="G846" i="2"/>
  <c r="G845" i="2"/>
  <c r="G844" i="2"/>
  <c r="G843" i="2"/>
  <c r="G842" i="2"/>
  <c r="G841" i="2"/>
  <c r="G840" i="2"/>
  <c r="G839" i="2"/>
  <c r="G838" i="2"/>
  <c r="G837" i="2"/>
  <c r="G836" i="2"/>
  <c r="G835" i="2"/>
  <c r="G834" i="2"/>
  <c r="G833" i="2"/>
  <c r="G832" i="2"/>
  <c r="G831" i="2"/>
  <c r="G830" i="2"/>
  <c r="G829" i="2"/>
  <c r="G828" i="2"/>
  <c r="G827" i="2"/>
  <c r="G826" i="2"/>
  <c r="G825" i="2"/>
  <c r="G824" i="2"/>
  <c r="G818" i="2"/>
  <c r="G817" i="2"/>
  <c r="G815" i="2"/>
  <c r="G814" i="2"/>
  <c r="G813" i="2"/>
  <c r="G812" i="2"/>
  <c r="G811" i="2"/>
  <c r="G810" i="2"/>
  <c r="G809" i="2"/>
  <c r="G808" i="2"/>
  <c r="G807" i="2"/>
  <c r="G806" i="2"/>
  <c r="G805" i="2"/>
  <c r="G804" i="2"/>
  <c r="G797" i="2"/>
  <c r="G796" i="2"/>
  <c r="G795" i="2"/>
  <c r="G794" i="2"/>
  <c r="G788" i="2"/>
  <c r="G787" i="2"/>
  <c r="G786" i="2"/>
  <c r="G785" i="2"/>
  <c r="G784" i="2"/>
  <c r="G783" i="2"/>
  <c r="G782" i="2"/>
  <c r="G781" i="2"/>
  <c r="G780" i="2"/>
  <c r="G779" i="2"/>
  <c r="G778" i="2"/>
  <c r="G777" i="2"/>
  <c r="G776" i="2"/>
  <c r="G775" i="2"/>
  <c r="G774" i="2"/>
  <c r="G773" i="2"/>
  <c r="G772" i="2"/>
  <c r="G771" i="2"/>
  <c r="G770" i="2"/>
  <c r="G769" i="2"/>
  <c r="G768" i="2"/>
  <c r="G767" i="2"/>
  <c r="G766" i="2"/>
  <c r="G765" i="2"/>
  <c r="G764" i="2"/>
  <c r="G763" i="2"/>
  <c r="G762" i="2"/>
  <c r="G761" i="2"/>
  <c r="G760" i="2"/>
  <c r="G759" i="2"/>
  <c r="G758" i="2"/>
  <c r="G757" i="2"/>
  <c r="G756" i="2"/>
  <c r="G755" i="2"/>
  <c r="G754" i="2"/>
  <c r="G753" i="2"/>
  <c r="G752" i="2"/>
  <c r="G751" i="2"/>
  <c r="G750" i="2"/>
  <c r="G749" i="2"/>
  <c r="G748" i="2"/>
  <c r="G747" i="2"/>
  <c r="G746" i="2"/>
  <c r="G745" i="2"/>
  <c r="G744" i="2"/>
  <c r="G743" i="2"/>
  <c r="G742" i="2"/>
  <c r="G741" i="2"/>
  <c r="G740" i="2"/>
  <c r="G739" i="2"/>
  <c r="G738" i="2"/>
  <c r="G737" i="2"/>
  <c r="G736" i="2"/>
  <c r="G735" i="2"/>
  <c r="G734" i="2"/>
  <c r="G733" i="2"/>
  <c r="G732" i="2"/>
  <c r="G731" i="2"/>
  <c r="G730" i="2"/>
  <c r="G729" i="2"/>
  <c r="G728" i="2"/>
  <c r="G727" i="2"/>
  <c r="G726" i="2"/>
  <c r="G725" i="2"/>
  <c r="G724" i="2"/>
  <c r="G723" i="2"/>
  <c r="G722" i="2"/>
  <c r="G721" i="2"/>
  <c r="G720" i="2"/>
  <c r="G719" i="2"/>
  <c r="G718" i="2"/>
  <c r="G717" i="2"/>
  <c r="G716" i="2"/>
  <c r="G715" i="2"/>
  <c r="G714" i="2"/>
  <c r="G713" i="2"/>
  <c r="G712" i="2"/>
  <c r="G711" i="2"/>
  <c r="G710" i="2"/>
  <c r="G709" i="2"/>
  <c r="G708" i="2"/>
  <c r="G707" i="2"/>
  <c r="G706" i="2"/>
  <c r="G705" i="2"/>
  <c r="G704" i="2"/>
  <c r="G703" i="2"/>
  <c r="G702" i="2"/>
  <c r="G701" i="2"/>
  <c r="G700" i="2"/>
  <c r="G699" i="2"/>
  <c r="G698" i="2"/>
  <c r="G697" i="2"/>
  <c r="G696" i="2"/>
  <c r="G695" i="2"/>
  <c r="G694" i="2"/>
  <c r="G693" i="2"/>
  <c r="G692" i="2"/>
  <c r="G691" i="2"/>
  <c r="G690" i="2"/>
  <c r="G689" i="2"/>
  <c r="G688" i="2"/>
  <c r="G687" i="2"/>
  <c r="G686" i="2"/>
  <c r="G685" i="2"/>
  <c r="G684" i="2"/>
  <c r="G683" i="2"/>
  <c r="G682" i="2"/>
  <c r="G681" i="2"/>
  <c r="G680" i="2"/>
  <c r="G679" i="2"/>
  <c r="G678" i="2"/>
  <c r="G677" i="2"/>
  <c r="G676" i="2"/>
  <c r="G675" i="2"/>
  <c r="G674" i="2"/>
  <c r="G673" i="2"/>
  <c r="G672" i="2"/>
  <c r="G671" i="2"/>
  <c r="G670" i="2"/>
  <c r="G669" i="2"/>
  <c r="G668" i="2"/>
  <c r="G667" i="2"/>
  <c r="G666" i="2"/>
  <c r="G665" i="2"/>
  <c r="G664" i="2"/>
  <c r="G663" i="2"/>
  <c r="G662" i="2"/>
  <c r="G661" i="2"/>
  <c r="G660" i="2"/>
  <c r="G659" i="2"/>
  <c r="G658" i="2"/>
  <c r="G657" i="2"/>
  <c r="G656" i="2"/>
  <c r="G655" i="2"/>
  <c r="G654" i="2"/>
  <c r="G653" i="2"/>
  <c r="G652" i="2"/>
  <c r="G651" i="2"/>
  <c r="G650" i="2"/>
  <c r="G649" i="2"/>
  <c r="G648" i="2"/>
  <c r="G647" i="2"/>
  <c r="G646" i="2"/>
  <c r="G645" i="2"/>
  <c r="G644" i="2"/>
  <c r="G643" i="2"/>
  <c r="G642" i="2"/>
  <c r="G641" i="2"/>
  <c r="G640" i="2"/>
  <c r="G639" i="2"/>
  <c r="G638" i="2"/>
  <c r="G637" i="2"/>
  <c r="G636" i="2"/>
  <c r="G635" i="2"/>
  <c r="G634" i="2"/>
  <c r="G633" i="2"/>
  <c r="G632" i="2"/>
  <c r="G631" i="2"/>
  <c r="G630" i="2"/>
  <c r="G629" i="2"/>
  <c r="G628" i="2"/>
  <c r="G627" i="2"/>
  <c r="G626" i="2"/>
  <c r="G625" i="2"/>
  <c r="G624" i="2"/>
  <c r="G623" i="2"/>
  <c r="G622" i="2"/>
  <c r="G621" i="2"/>
  <c r="G620" i="2"/>
  <c r="G619" i="2"/>
  <c r="G618" i="2"/>
  <c r="G617" i="2"/>
  <c r="G616" i="2"/>
  <c r="G615" i="2"/>
  <c r="G614" i="2"/>
  <c r="G613" i="2"/>
  <c r="G612" i="2"/>
  <c r="G611" i="2"/>
  <c r="G610" i="2"/>
  <c r="G609" i="2"/>
  <c r="G608" i="2"/>
  <c r="G607" i="2"/>
  <c r="G606" i="2"/>
  <c r="G605" i="2"/>
  <c r="G604" i="2"/>
  <c r="G603" i="2"/>
  <c r="G602" i="2"/>
  <c r="G601" i="2"/>
  <c r="G600" i="2"/>
  <c r="G599" i="2"/>
  <c r="G598" i="2"/>
  <c r="G597" i="2"/>
  <c r="G596" i="2"/>
  <c r="G595" i="2"/>
  <c r="G594" i="2"/>
  <c r="G593" i="2"/>
  <c r="G592" i="2"/>
  <c r="G591" i="2"/>
  <c r="G581" i="2"/>
  <c r="G580" i="2"/>
  <c r="G579" i="2"/>
  <c r="G578" i="2"/>
  <c r="G577" i="2"/>
  <c r="G576" i="2"/>
  <c r="G575" i="2"/>
  <c r="G569" i="2"/>
  <c r="G568" i="2"/>
  <c r="G567" i="2"/>
  <c r="G566" i="2"/>
  <c r="G564" i="2"/>
  <c r="G563" i="2"/>
  <c r="G562" i="2"/>
  <c r="G561" i="2"/>
  <c r="G559" i="2"/>
  <c r="G558" i="2"/>
  <c r="G557" i="2"/>
  <c r="G556" i="2"/>
  <c r="G554" i="2"/>
  <c r="G553" i="2"/>
  <c r="G552" i="2"/>
  <c r="G551" i="2"/>
  <c r="G549" i="2"/>
  <c r="G548" i="2"/>
  <c r="G547" i="2"/>
  <c r="G546" i="2"/>
  <c r="G544" i="2"/>
  <c r="G543" i="2"/>
  <c r="G542" i="2"/>
  <c r="G541" i="2"/>
  <c r="G536" i="2"/>
  <c r="G535" i="2"/>
  <c r="G534" i="2"/>
  <c r="G533" i="2"/>
  <c r="G532" i="2"/>
  <c r="G531" i="2"/>
  <c r="G527" i="2"/>
  <c r="G518" i="2"/>
  <c r="G517" i="2"/>
  <c r="G516" i="2"/>
  <c r="G515" i="2"/>
  <c r="G514" i="2"/>
  <c r="G513" i="2"/>
  <c r="G512" i="2"/>
  <c r="G511" i="2"/>
  <c r="G510" i="2"/>
  <c r="G503" i="2"/>
  <c r="G502" i="2"/>
  <c r="G501" i="2"/>
  <c r="G500" i="2"/>
  <c r="G499" i="2"/>
  <c r="G498" i="2"/>
  <c r="G497" i="2"/>
  <c r="G496" i="2"/>
  <c r="G495" i="2"/>
  <c r="G494" i="2"/>
  <c r="G493" i="2"/>
  <c r="G491" i="2"/>
  <c r="G490" i="2"/>
  <c r="G489" i="2"/>
  <c r="G488" i="2"/>
  <c r="G487" i="2"/>
  <c r="G486" i="2"/>
  <c r="G485" i="2"/>
  <c r="G484" i="2"/>
  <c r="G483" i="2"/>
  <c r="G482" i="2"/>
  <c r="G481" i="2"/>
  <c r="G480" i="2"/>
  <c r="G479" i="2"/>
  <c r="G478" i="2"/>
  <c r="G477" i="2"/>
  <c r="G476" i="2"/>
  <c r="G475" i="2"/>
  <c r="G474" i="2"/>
  <c r="G473" i="2"/>
  <c r="G472" i="2"/>
  <c r="G471" i="2"/>
  <c r="G469" i="2"/>
  <c r="G468" i="2"/>
  <c r="G467" i="2"/>
  <c r="G466" i="2"/>
  <c r="G465" i="2"/>
  <c r="G460" i="2"/>
  <c r="G459" i="2"/>
  <c r="G458" i="2"/>
  <c r="G457" i="2"/>
  <c r="G456" i="2"/>
  <c r="G455" i="2"/>
  <c r="G454" i="2"/>
  <c r="G447" i="2"/>
  <c r="G446" i="2"/>
  <c r="G445" i="2"/>
  <c r="G444" i="2"/>
  <c r="G443" i="2"/>
  <c r="G442" i="2"/>
  <c r="G441" i="2"/>
  <c r="G440" i="2"/>
  <c r="G439" i="2"/>
  <c r="G438" i="2"/>
  <c r="G437" i="2"/>
  <c r="G436" i="2"/>
  <c r="G435" i="2"/>
  <c r="G434" i="2"/>
  <c r="G433" i="2"/>
  <c r="G432" i="2"/>
  <c r="G426" i="2"/>
  <c r="G425" i="2"/>
  <c r="G424" i="2"/>
  <c r="G423" i="2"/>
  <c r="G422" i="2"/>
  <c r="G421" i="2"/>
  <c r="G420" i="2"/>
  <c r="G419" i="2"/>
  <c r="G418" i="2"/>
  <c r="G417" i="2"/>
  <c r="G416" i="2"/>
  <c r="G415" i="2"/>
  <c r="G414" i="2"/>
  <c r="G413" i="2"/>
  <c r="G412" i="2"/>
  <c r="G411" i="2"/>
  <c r="G410" i="2"/>
  <c r="G409" i="2"/>
  <c r="G408" i="2"/>
  <c r="G407" i="2"/>
  <c r="G406" i="2"/>
  <c r="G405" i="2"/>
  <c r="G404" i="2"/>
  <c r="G403" i="2"/>
  <c r="G402" i="2"/>
  <c r="G401" i="2"/>
  <c r="G400" i="2"/>
  <c r="G399" i="2"/>
  <c r="G398" i="2"/>
  <c r="G397" i="2"/>
  <c r="G396" i="2"/>
  <c r="G395" i="2"/>
  <c r="G394" i="2"/>
  <c r="G393" i="2"/>
  <c r="G392" i="2"/>
  <c r="G391" i="2"/>
  <c r="G389" i="2"/>
  <c r="G388" i="2"/>
  <c r="G387" i="2"/>
  <c r="G386" i="2"/>
  <c r="G385" i="2"/>
  <c r="G384" i="2"/>
  <c r="G383" i="2"/>
  <c r="G382" i="2"/>
  <c r="G381" i="2"/>
  <c r="G380" i="2"/>
  <c r="G379" i="2"/>
  <c r="G378" i="2"/>
  <c r="G377" i="2"/>
  <c r="G376" i="2"/>
  <c r="G375" i="2"/>
  <c r="D370" i="2"/>
  <c r="D15" i="2" s="1"/>
  <c r="D16" i="2" s="1"/>
  <c r="G368" i="2"/>
  <c r="G367" i="2"/>
  <c r="G366" i="2"/>
  <c r="G365" i="2"/>
  <c r="G364" i="2"/>
  <c r="G363" i="2"/>
  <c r="G362" i="2"/>
  <c r="G361" i="2"/>
  <c r="G360" i="2"/>
  <c r="G359" i="2"/>
  <c r="G358" i="2"/>
  <c r="G357" i="2"/>
  <c r="G356" i="2"/>
  <c r="G355" i="2"/>
  <c r="G354" i="2"/>
  <c r="G353" i="2"/>
  <c r="G352" i="2"/>
  <c r="G351" i="2"/>
  <c r="G350" i="2"/>
  <c r="G349" i="2"/>
  <c r="G348" i="2"/>
  <c r="G347" i="2"/>
  <c r="G345" i="2"/>
  <c r="G344" i="2"/>
  <c r="G343" i="2"/>
  <c r="G342" i="2"/>
  <c r="G341" i="2"/>
  <c r="G340" i="2"/>
  <c r="G339" i="2"/>
  <c r="G337" i="2"/>
  <c r="G336" i="2"/>
  <c r="G335" i="2"/>
  <c r="G334" i="2"/>
  <c r="G333" i="2"/>
  <c r="G332" i="2"/>
  <c r="G331" i="2"/>
  <c r="G330" i="2"/>
  <c r="G329" i="2"/>
  <c r="G328" i="2"/>
  <c r="G327" i="2"/>
  <c r="G326" i="2"/>
  <c r="G325" i="2"/>
  <c r="G324" i="2"/>
  <c r="G323" i="2"/>
  <c r="G322" i="2"/>
  <c r="G321" i="2"/>
  <c r="G320" i="2"/>
  <c r="G319" i="2"/>
  <c r="G318" i="2"/>
  <c r="G317" i="2"/>
  <c r="G316" i="2"/>
  <c r="G315" i="2"/>
  <c r="G314" i="2"/>
  <c r="G313" i="2"/>
  <c r="G312" i="2"/>
  <c r="G311" i="2"/>
  <c r="G310" i="2"/>
  <c r="G309" i="2"/>
  <c r="G308" i="2"/>
  <c r="G307" i="2"/>
  <c r="G306" i="2"/>
  <c r="G305" i="2"/>
  <c r="G304" i="2"/>
  <c r="G303" i="2"/>
  <c r="G302" i="2"/>
  <c r="G301" i="2"/>
  <c r="G300" i="2"/>
  <c r="G299" i="2"/>
  <c r="G298" i="2"/>
  <c r="G297" i="2"/>
  <c r="G296" i="2"/>
  <c r="G295" i="2"/>
  <c r="G294" i="2"/>
  <c r="G293" i="2"/>
  <c r="G292" i="2"/>
  <c r="G291" i="2"/>
  <c r="G290" i="2"/>
  <c r="G289" i="2"/>
  <c r="G288" i="2"/>
  <c r="G287" i="2"/>
  <c r="G286" i="2"/>
  <c r="G285" i="2"/>
  <c r="G284" i="2"/>
  <c r="G283" i="2"/>
  <c r="G282" i="2"/>
  <c r="G281" i="2"/>
  <c r="G280" i="2"/>
  <c r="G279" i="2"/>
  <c r="G278" i="2"/>
  <c r="G277" i="2"/>
  <c r="G276" i="2"/>
  <c r="G275" i="2"/>
  <c r="G274" i="2"/>
  <c r="G273" i="2"/>
  <c r="G272" i="2"/>
  <c r="G271" i="2"/>
  <c r="G270" i="2"/>
  <c r="G269" i="2"/>
  <c r="G268" i="2"/>
  <c r="G267" i="2"/>
  <c r="G266" i="2"/>
  <c r="G265" i="2"/>
  <c r="G264" i="2"/>
  <c r="G263" i="2"/>
  <c r="G262" i="2"/>
  <c r="G261" i="2"/>
  <c r="G260" i="2"/>
  <c r="G259" i="2"/>
  <c r="G258" i="2"/>
  <c r="G257" i="2"/>
  <c r="G256" i="2"/>
  <c r="G255" i="2"/>
  <c r="G254" i="2"/>
  <c r="G253" i="2"/>
  <c r="G252" i="2"/>
  <c r="G251" i="2"/>
  <c r="G250" i="2"/>
  <c r="G249" i="2"/>
  <c r="G248" i="2"/>
  <c r="G247" i="2"/>
  <c r="G246" i="2"/>
  <c r="G245" i="2"/>
  <c r="G244" i="2"/>
  <c r="G243" i="2"/>
  <c r="G242" i="2"/>
  <c r="G241" i="2"/>
  <c r="G240" i="2"/>
  <c r="G239" i="2"/>
  <c r="G238" i="2"/>
  <c r="G237" i="2"/>
  <c r="G236" i="2"/>
  <c r="G235" i="2"/>
  <c r="G234" i="2"/>
  <c r="G233" i="2"/>
  <c r="G232" i="2"/>
  <c r="G231" i="2"/>
  <c r="G230" i="2"/>
  <c r="G229" i="2"/>
  <c r="G228" i="2"/>
  <c r="G227" i="2"/>
  <c r="G226" i="2"/>
  <c r="G225" i="2"/>
  <c r="G224" i="2"/>
  <c r="G223" i="2"/>
  <c r="G222" i="2"/>
  <c r="G221" i="2"/>
  <c r="G220" i="2"/>
  <c r="G219" i="2"/>
  <c r="G218" i="2"/>
  <c r="G217" i="2"/>
  <c r="G216" i="2"/>
  <c r="G215" i="2"/>
  <c r="G214" i="2"/>
  <c r="G213" i="2"/>
  <c r="G212" i="2"/>
  <c r="G211" i="2"/>
  <c r="G210" i="2"/>
  <c r="G209" i="2"/>
  <c r="G208" i="2"/>
  <c r="G207" i="2"/>
  <c r="G206" i="2"/>
  <c r="G205" i="2"/>
  <c r="G204" i="2"/>
  <c r="G203" i="2"/>
  <c r="G202" i="2"/>
  <c r="G201" i="2"/>
  <c r="G200" i="2"/>
  <c r="G199" i="2"/>
  <c r="G198" i="2"/>
  <c r="G197" i="2"/>
  <c r="G196" i="2"/>
  <c r="G195" i="2"/>
  <c r="G194" i="2"/>
  <c r="G193" i="2"/>
  <c r="G192" i="2"/>
  <c r="G191" i="2"/>
  <c r="G190" i="2"/>
  <c r="G189" i="2"/>
  <c r="G188" i="2"/>
  <c r="G187" i="2"/>
  <c r="G186" i="2"/>
  <c r="G185" i="2"/>
  <c r="G184" i="2"/>
  <c r="G183" i="2"/>
  <c r="G182" i="2"/>
  <c r="G181" i="2"/>
  <c r="G180" i="2"/>
  <c r="G179" i="2"/>
  <c r="G178" i="2"/>
  <c r="G177" i="2"/>
  <c r="G176" i="2"/>
  <c r="G175" i="2"/>
  <c r="G174" i="2"/>
  <c r="G173" i="2"/>
  <c r="G172" i="2"/>
  <c r="G171" i="2"/>
  <c r="G170" i="2"/>
  <c r="G169" i="2"/>
  <c r="G168" i="2"/>
  <c r="G167" i="2"/>
  <c r="G166" i="2"/>
  <c r="G165" i="2"/>
  <c r="G164" i="2"/>
  <c r="G163" i="2"/>
  <c r="G162" i="2"/>
  <c r="G161" i="2"/>
  <c r="G160" i="2"/>
  <c r="G159" i="2"/>
  <c r="G158" i="2"/>
  <c r="G157" i="2"/>
  <c r="G156" i="2"/>
  <c r="G155" i="2"/>
  <c r="G154" i="2"/>
  <c r="G153" i="2"/>
  <c r="G152" i="2"/>
  <c r="G151" i="2"/>
  <c r="G150" i="2"/>
  <c r="G149" i="2"/>
  <c r="G148" i="2"/>
  <c r="G147" i="2"/>
  <c r="G146" i="2"/>
  <c r="G145" i="2"/>
  <c r="G144" i="2"/>
  <c r="G143" i="2"/>
  <c r="G142" i="2"/>
  <c r="G141" i="2"/>
  <c r="G140" i="2"/>
  <c r="G139" i="2"/>
  <c r="G136" i="2"/>
  <c r="G135" i="2"/>
  <c r="G134" i="2"/>
  <c r="G133" i="2"/>
  <c r="G132" i="2"/>
  <c r="G131" i="2"/>
  <c r="G130" i="2"/>
  <c r="G129" i="2"/>
  <c r="G128" i="2"/>
  <c r="G127" i="2"/>
  <c r="G126" i="2"/>
  <c r="G124" i="2"/>
  <c r="G123" i="2"/>
  <c r="G122" i="2"/>
  <c r="G121" i="2"/>
  <c r="G120" i="2"/>
  <c r="G118" i="2"/>
  <c r="G117" i="2"/>
  <c r="G116" i="2"/>
  <c r="G115" i="2"/>
  <c r="G114" i="2"/>
  <c r="G112" i="2"/>
  <c r="D43" i="2" l="1"/>
  <c r="D36" i="2"/>
  <c r="D62" i="2"/>
  <c r="D49" i="2"/>
  <c r="D25" i="2"/>
  <c r="G860" i="1"/>
  <c r="G859" i="1"/>
  <c r="G858" i="1"/>
  <c r="G857" i="1"/>
  <c r="G856" i="1"/>
  <c r="G855" i="1"/>
  <c r="G854" i="1"/>
  <c r="G853" i="1"/>
  <c r="G852" i="1"/>
  <c r="G851" i="1"/>
  <c r="G850" i="1"/>
  <c r="G849" i="1"/>
  <c r="G845" i="1"/>
  <c r="G844" i="1"/>
  <c r="G843" i="1"/>
  <c r="G842" i="1"/>
  <c r="G841" i="1"/>
  <c r="G840" i="1"/>
  <c r="G839" i="1"/>
  <c r="G838" i="1"/>
  <c r="G837" i="1"/>
  <c r="G836" i="1"/>
  <c r="G835" i="1"/>
  <c r="G834" i="1"/>
  <c r="G833" i="1"/>
  <c r="G832" i="1"/>
  <c r="G831" i="1"/>
  <c r="G830" i="1"/>
  <c r="G829" i="1"/>
  <c r="G828" i="1"/>
  <c r="G827" i="1"/>
  <c r="G826" i="1"/>
  <c r="G825" i="1"/>
  <c r="G823" i="1"/>
  <c r="G822" i="1"/>
  <c r="G821" i="1"/>
  <c r="G820" i="1"/>
  <c r="G819" i="1"/>
  <c r="G818" i="1"/>
  <c r="G817" i="1"/>
  <c r="G816" i="1"/>
  <c r="G815" i="1"/>
  <c r="G814" i="1"/>
  <c r="G813" i="1"/>
  <c r="G812" i="1"/>
  <c r="G811" i="1"/>
  <c r="G810" i="1"/>
  <c r="G809" i="1"/>
  <c r="G808" i="1"/>
  <c r="G807" i="1"/>
  <c r="G806" i="1"/>
  <c r="G805" i="1"/>
  <c r="G804" i="1"/>
  <c r="G803" i="1"/>
  <c r="G802" i="1"/>
  <c r="G801" i="1"/>
  <c r="G800" i="1"/>
  <c r="G799" i="1"/>
  <c r="G798" i="1"/>
  <c r="G797" i="1"/>
  <c r="G796" i="1"/>
  <c r="G795" i="1"/>
  <c r="G794" i="1"/>
  <c r="G793" i="1"/>
  <c r="G792" i="1"/>
  <c r="G791" i="1"/>
  <c r="G790" i="1"/>
  <c r="G789" i="1"/>
  <c r="G788" i="1"/>
  <c r="G787" i="1"/>
  <c r="G786" i="1"/>
  <c r="G785" i="1"/>
  <c r="G784" i="1"/>
  <c r="G783" i="1"/>
  <c r="G782" i="1"/>
  <c r="G781" i="1"/>
  <c r="G780" i="1"/>
  <c r="G779" i="1"/>
  <c r="G778" i="1"/>
  <c r="G777" i="1"/>
  <c r="G776" i="1"/>
  <c r="G775" i="1"/>
  <c r="G774" i="1"/>
  <c r="G773" i="1"/>
  <c r="G772" i="1"/>
  <c r="G771" i="1"/>
  <c r="G770" i="1"/>
  <c r="G769" i="1"/>
  <c r="G768" i="1"/>
  <c r="G767" i="1"/>
  <c r="G766" i="1"/>
  <c r="G765" i="1"/>
  <c r="G764" i="1"/>
  <c r="G763" i="1"/>
  <c r="G762" i="1"/>
  <c r="G761" i="1"/>
  <c r="G760" i="1"/>
  <c r="G759" i="1"/>
  <c r="G758" i="1"/>
  <c r="G757" i="1"/>
  <c r="G756" i="1"/>
  <c r="G755" i="1"/>
  <c r="G754" i="1"/>
  <c r="G753" i="1"/>
  <c r="G752" i="1"/>
  <c r="G751" i="1"/>
  <c r="G750" i="1"/>
  <c r="G749" i="1"/>
  <c r="G748" i="1"/>
  <c r="G747" i="1"/>
  <c r="G746" i="1"/>
  <c r="G745" i="1"/>
  <c r="G744" i="1"/>
  <c r="G743" i="1"/>
  <c r="G742" i="1"/>
  <c r="G741" i="1"/>
  <c r="G740" i="1"/>
  <c r="G739" i="1"/>
  <c r="G738" i="1"/>
  <c r="G737" i="1"/>
  <c r="G736" i="1"/>
  <c r="G735" i="1"/>
  <c r="G734" i="1"/>
  <c r="G733" i="1"/>
  <c r="G732" i="1"/>
  <c r="G731" i="1"/>
  <c r="G730" i="1"/>
  <c r="G729" i="1"/>
  <c r="G728" i="1"/>
  <c r="G727" i="1"/>
  <c r="G726" i="1"/>
  <c r="G725" i="1"/>
  <c r="G724" i="1"/>
  <c r="G723" i="1"/>
  <c r="G722" i="1"/>
  <c r="G721" i="1"/>
  <c r="G720" i="1"/>
  <c r="G719" i="1"/>
  <c r="G718" i="1"/>
  <c r="G717" i="1"/>
  <c r="G716" i="1"/>
  <c r="G715" i="1"/>
  <c r="G714" i="1"/>
  <c r="G713" i="1"/>
  <c r="G712" i="1"/>
  <c r="G711" i="1"/>
  <c r="G710" i="1"/>
  <c r="G709" i="1"/>
  <c r="G704" i="1"/>
  <c r="G703" i="1"/>
  <c r="G701" i="1"/>
  <c r="G700" i="1"/>
  <c r="G699" i="1"/>
  <c r="G698" i="1"/>
  <c r="G697" i="1"/>
  <c r="G696" i="1"/>
  <c r="G695" i="1"/>
  <c r="G694" i="1"/>
  <c r="G693" i="1"/>
  <c r="G692" i="1"/>
  <c r="G691" i="1"/>
  <c r="G690" i="1"/>
  <c r="G683" i="1"/>
  <c r="G682" i="1"/>
  <c r="G681" i="1"/>
  <c r="G680" i="1"/>
  <c r="G417" i="1"/>
  <c r="G676" i="1"/>
  <c r="G675" i="1"/>
  <c r="G674" i="1"/>
  <c r="G673" i="1"/>
  <c r="G672" i="1"/>
  <c r="G671" i="1"/>
  <c r="G670" i="1"/>
  <c r="G669" i="1"/>
  <c r="G668" i="1"/>
  <c r="G667" i="1"/>
  <c r="G666" i="1"/>
  <c r="G665" i="1"/>
  <c r="G664" i="1"/>
  <c r="G663" i="1"/>
  <c r="G662" i="1"/>
  <c r="G661" i="1"/>
  <c r="G660" i="1"/>
  <c r="G659" i="1"/>
  <c r="G658" i="1"/>
  <c r="G657" i="1"/>
  <c r="G656" i="1"/>
  <c r="G655" i="1"/>
  <c r="G654" i="1"/>
  <c r="G653" i="1"/>
  <c r="G652" i="1"/>
  <c r="G651" i="1"/>
  <c r="G650" i="1"/>
  <c r="G649" i="1"/>
  <c r="G648" i="1"/>
  <c r="G647" i="1"/>
  <c r="G646" i="1"/>
  <c r="G645" i="1"/>
  <c r="G644" i="1"/>
  <c r="G643" i="1"/>
  <c r="G642" i="1"/>
  <c r="G641" i="1"/>
  <c r="G640" i="1"/>
  <c r="G639" i="1"/>
  <c r="G638" i="1"/>
  <c r="G637" i="1"/>
  <c r="G636" i="1"/>
  <c r="G635" i="1"/>
  <c r="G634" i="1"/>
  <c r="G633" i="1"/>
  <c r="G632" i="1"/>
  <c r="G631" i="1"/>
  <c r="G630" i="1"/>
  <c r="G629" i="1"/>
  <c r="G628" i="1"/>
  <c r="G627" i="1"/>
  <c r="G626" i="1"/>
  <c r="G625" i="1"/>
  <c r="G624" i="1"/>
  <c r="G623" i="1"/>
  <c r="G622" i="1"/>
  <c r="G621" i="1"/>
  <c r="G620" i="1"/>
  <c r="G619" i="1"/>
  <c r="G618" i="1"/>
  <c r="G617" i="1"/>
  <c r="G616" i="1"/>
  <c r="G615" i="1"/>
  <c r="G614" i="1"/>
  <c r="G613" i="1"/>
  <c r="G612" i="1"/>
  <c r="G611" i="1"/>
  <c r="G610" i="1"/>
  <c r="G609" i="1"/>
  <c r="G608" i="1"/>
  <c r="G607" i="1"/>
  <c r="G606" i="1"/>
  <c r="G605" i="1"/>
  <c r="G604" i="1"/>
  <c r="G603" i="1"/>
  <c r="G602" i="1"/>
  <c r="G601" i="1"/>
  <c r="G600" i="1"/>
  <c r="G599" i="1"/>
  <c r="G598" i="1"/>
  <c r="G597" i="1"/>
  <c r="G596" i="1"/>
  <c r="G595" i="1"/>
  <c r="G594" i="1"/>
  <c r="G593" i="1"/>
  <c r="G592" i="1"/>
  <c r="G591" i="1"/>
  <c r="G590" i="1"/>
  <c r="G589" i="1"/>
  <c r="G588" i="1"/>
  <c r="G587" i="1"/>
  <c r="G586" i="1"/>
  <c r="G585" i="1"/>
  <c r="G584" i="1"/>
  <c r="G583" i="1"/>
  <c r="G582" i="1"/>
  <c r="G581" i="1"/>
  <c r="G580" i="1"/>
  <c r="G579" i="1"/>
  <c r="G578" i="1"/>
  <c r="G577" i="1"/>
  <c r="G576" i="1"/>
  <c r="G575" i="1"/>
  <c r="G574" i="1"/>
  <c r="G573" i="1"/>
  <c r="G572" i="1"/>
  <c r="G571" i="1"/>
  <c r="G570" i="1"/>
  <c r="G569" i="1"/>
  <c r="G568" i="1"/>
  <c r="G567" i="1"/>
  <c r="G566" i="1"/>
  <c r="G565" i="1"/>
  <c r="G564" i="1"/>
  <c r="G563" i="1"/>
  <c r="G562" i="1"/>
  <c r="G561" i="1"/>
  <c r="G560" i="1"/>
  <c r="G559" i="1"/>
  <c r="G558" i="1"/>
  <c r="G557" i="1"/>
  <c r="G556" i="1"/>
  <c r="G555" i="1"/>
  <c r="G554" i="1"/>
  <c r="G553" i="1"/>
  <c r="G552" i="1"/>
  <c r="G551" i="1"/>
  <c r="G550" i="1"/>
  <c r="G549" i="1"/>
  <c r="G548" i="1"/>
  <c r="G547" i="1"/>
  <c r="G546" i="1"/>
  <c r="G545" i="1"/>
  <c r="G544" i="1"/>
  <c r="G543" i="1"/>
  <c r="G542" i="1"/>
  <c r="G541" i="1"/>
  <c r="G540" i="1"/>
  <c r="G539" i="1"/>
  <c r="G538" i="1"/>
  <c r="G537" i="1"/>
  <c r="G536" i="1"/>
  <c r="G535" i="1"/>
  <c r="G534" i="1"/>
  <c r="G533" i="1"/>
  <c r="G532" i="1"/>
  <c r="G531" i="1"/>
  <c r="G530" i="1"/>
  <c r="G529" i="1"/>
  <c r="G528" i="1"/>
  <c r="G527" i="1"/>
  <c r="G526" i="1"/>
  <c r="G525" i="1"/>
  <c r="G524" i="1"/>
  <c r="G523" i="1"/>
  <c r="G522" i="1"/>
  <c r="G521" i="1"/>
  <c r="G520" i="1"/>
  <c r="G519" i="1"/>
  <c r="G518" i="1"/>
  <c r="G517" i="1"/>
  <c r="G516" i="1"/>
  <c r="G515" i="1"/>
  <c r="G514" i="1"/>
  <c r="G513" i="1"/>
  <c r="G512" i="1"/>
  <c r="G511" i="1"/>
  <c r="G510" i="1"/>
  <c r="G509" i="1"/>
  <c r="G508" i="1"/>
  <c r="G507" i="1"/>
  <c r="G506" i="1"/>
  <c r="G505" i="1"/>
  <c r="G504" i="1"/>
  <c r="G503" i="1"/>
  <c r="G502" i="1"/>
  <c r="G501" i="1"/>
  <c r="G500" i="1"/>
  <c r="G499" i="1"/>
  <c r="G498" i="1"/>
  <c r="G497" i="1"/>
  <c r="G496" i="1"/>
  <c r="G495" i="1"/>
  <c r="G494" i="1"/>
  <c r="G493" i="1"/>
  <c r="G492" i="1"/>
  <c r="G491" i="1"/>
  <c r="G490" i="1"/>
  <c r="G489" i="1"/>
  <c r="G488" i="1"/>
  <c r="G487" i="1"/>
  <c r="G486" i="1"/>
  <c r="G485" i="1"/>
  <c r="G484" i="1"/>
  <c r="G483" i="1"/>
  <c r="G482" i="1"/>
  <c r="G481" i="1"/>
  <c r="G480" i="1"/>
  <c r="G479" i="1"/>
  <c r="G470" i="1"/>
  <c r="G469" i="1"/>
  <c r="G468" i="1"/>
  <c r="G467" i="1"/>
  <c r="G466" i="1"/>
  <c r="G465" i="1"/>
  <c r="G464" i="1"/>
  <c r="G14" i="1"/>
  <c r="G13" i="1"/>
  <c r="G12" i="1"/>
  <c r="G11" i="1"/>
  <c r="G10" i="1"/>
  <c r="G459" i="1"/>
  <c r="G458" i="1"/>
  <c r="G457" i="1"/>
  <c r="G456" i="1"/>
  <c r="G454" i="1"/>
  <c r="G453" i="1"/>
  <c r="G452" i="1"/>
  <c r="G451" i="1"/>
  <c r="G449" i="1"/>
  <c r="G448" i="1"/>
  <c r="G447" i="1"/>
  <c r="G446" i="1"/>
  <c r="G444" i="1"/>
  <c r="G443" i="1"/>
  <c r="G442" i="1"/>
  <c r="G441" i="1"/>
  <c r="G439" i="1"/>
  <c r="G438" i="1"/>
  <c r="G437" i="1"/>
  <c r="G436" i="1"/>
  <c r="G434" i="1"/>
  <c r="G433" i="1"/>
  <c r="G432" i="1"/>
  <c r="G431" i="1"/>
  <c r="G426" i="1"/>
  <c r="G425" i="1"/>
  <c r="G424" i="1"/>
  <c r="G423" i="1"/>
  <c r="G422" i="1"/>
  <c r="G421" i="1"/>
  <c r="G408" i="1"/>
  <c r="G407" i="1"/>
  <c r="G406" i="1"/>
  <c r="G405" i="1"/>
  <c r="G404" i="1"/>
  <c r="G403" i="1"/>
  <c r="G402" i="1"/>
  <c r="G401" i="1"/>
  <c r="G400" i="1"/>
  <c r="G396" i="1"/>
  <c r="G395" i="1"/>
  <c r="G394" i="1"/>
  <c r="G393" i="1"/>
  <c r="G392" i="1"/>
  <c r="G391" i="1"/>
  <c r="G390" i="1"/>
  <c r="G389" i="1"/>
  <c r="G388" i="1"/>
  <c r="G387" i="1"/>
  <c r="G386" i="1"/>
  <c r="G384" i="1"/>
  <c r="G383" i="1"/>
  <c r="G382" i="1"/>
  <c r="G381" i="1"/>
  <c r="G380" i="1"/>
  <c r="G379" i="1"/>
  <c r="G378" i="1"/>
  <c r="G377" i="1"/>
  <c r="G376" i="1"/>
  <c r="G375" i="1"/>
  <c r="G374" i="1"/>
  <c r="G373" i="1"/>
  <c r="G372" i="1"/>
  <c r="G371" i="1"/>
  <c r="G370" i="1"/>
  <c r="G369" i="1"/>
  <c r="G368" i="1"/>
  <c r="G367" i="1"/>
  <c r="G366" i="1"/>
  <c r="G365" i="1"/>
  <c r="G364" i="1"/>
  <c r="G362" i="1"/>
  <c r="G361" i="1"/>
  <c r="G360" i="1"/>
  <c r="G359" i="1"/>
  <c r="G358" i="1"/>
  <c r="G354" i="1"/>
  <c r="G353" i="1"/>
  <c r="G352" i="1"/>
  <c r="G351" i="1"/>
  <c r="G350" i="1"/>
  <c r="G349" i="1"/>
  <c r="G348" i="1"/>
  <c r="G341" i="1"/>
  <c r="G340" i="1"/>
  <c r="G339" i="1"/>
  <c r="G338" i="1"/>
  <c r="G337" i="1"/>
  <c r="G336" i="1"/>
  <c r="G335" i="1"/>
  <c r="G334" i="1"/>
  <c r="G333" i="1"/>
  <c r="G332" i="1"/>
  <c r="G331" i="1"/>
  <c r="G330" i="1"/>
  <c r="G329" i="1"/>
  <c r="G328" i="1"/>
  <c r="G327" i="1"/>
  <c r="G326" i="1"/>
  <c r="D267" i="1"/>
  <c r="G264" i="1"/>
  <c r="G263" i="1"/>
  <c r="G262" i="1"/>
  <c r="G261" i="1"/>
  <c r="G260" i="1"/>
  <c r="G259" i="1"/>
  <c r="G258" i="1"/>
  <c r="G257" i="1"/>
  <c r="G256" i="1"/>
  <c r="G255" i="1"/>
  <c r="G254" i="1"/>
  <c r="G253" i="1"/>
  <c r="G252" i="1"/>
  <c r="G251" i="1"/>
  <c r="G250" i="1"/>
  <c r="G249" i="1"/>
  <c r="G248" i="1"/>
  <c r="G247" i="1"/>
  <c r="G246" i="1"/>
  <c r="G245" i="1"/>
  <c r="G244" i="1"/>
  <c r="G243" i="1"/>
  <c r="G241" i="1"/>
  <c r="G240" i="1"/>
  <c r="G239" i="1"/>
  <c r="G238" i="1"/>
  <c r="G237" i="1"/>
  <c r="G236" i="1"/>
  <c r="G235" i="1"/>
  <c r="G233" i="1"/>
  <c r="G232" i="1"/>
  <c r="G231" i="1"/>
  <c r="G230" i="1"/>
  <c r="G229" i="1"/>
  <c r="G228" i="1"/>
  <c r="G227" i="1"/>
  <c r="G226" i="1"/>
  <c r="G225" i="1"/>
  <c r="G224" i="1"/>
  <c r="G223" i="1"/>
  <c r="G222" i="1"/>
  <c r="G221" i="1"/>
  <c r="G220" i="1"/>
  <c r="G219" i="1"/>
  <c r="G218" i="1"/>
  <c r="G217" i="1"/>
  <c r="G216" i="1"/>
  <c r="G215" i="1"/>
  <c r="G214" i="1"/>
  <c r="G213" i="1"/>
  <c r="G212" i="1"/>
  <c r="G211" i="1"/>
  <c r="G210" i="1"/>
  <c r="G209" i="1"/>
  <c r="G208" i="1"/>
  <c r="G207" i="1"/>
  <c r="G206" i="1"/>
  <c r="G205" i="1"/>
  <c r="G204" i="1"/>
  <c r="G203" i="1"/>
  <c r="G202" i="1"/>
  <c r="G201" i="1"/>
  <c r="G200" i="1"/>
  <c r="G199" i="1"/>
  <c r="G198" i="1"/>
  <c r="G197" i="1"/>
  <c r="G196" i="1"/>
  <c r="G195" i="1"/>
  <c r="G194" i="1"/>
  <c r="G193" i="1"/>
  <c r="G192" i="1"/>
  <c r="G191" i="1"/>
  <c r="G190" i="1"/>
  <c r="G189" i="1"/>
  <c r="G188" i="1"/>
  <c r="G187" i="1"/>
  <c r="G186" i="1"/>
  <c r="G185" i="1"/>
  <c r="G184" i="1"/>
  <c r="G183" i="1"/>
  <c r="G182" i="1"/>
  <c r="G181" i="1"/>
  <c r="G180" i="1"/>
  <c r="G179" i="1"/>
  <c r="G178" i="1"/>
  <c r="G177" i="1"/>
  <c r="G176" i="1"/>
  <c r="G175" i="1"/>
  <c r="G174" i="1"/>
  <c r="G173" i="1"/>
  <c r="G172" i="1"/>
  <c r="G171" i="1"/>
  <c r="G170" i="1"/>
  <c r="G169" i="1"/>
  <c r="G168" i="1"/>
  <c r="G285" i="1"/>
  <c r="G284" i="1"/>
  <c r="G283" i="1"/>
  <c r="G282" i="1"/>
  <c r="G281" i="1"/>
  <c r="G280" i="1"/>
  <c r="G279" i="1"/>
  <c r="G278" i="1"/>
  <c r="G277" i="1"/>
  <c r="G276" i="1"/>
  <c r="G275" i="1"/>
  <c r="G274" i="1"/>
  <c r="G273" i="1"/>
  <c r="G272" i="1"/>
  <c r="G271" i="1"/>
  <c r="G167" i="1"/>
  <c r="G166" i="1"/>
  <c r="G165" i="1"/>
  <c r="G164" i="1"/>
  <c r="G163" i="1"/>
  <c r="G162" i="1"/>
  <c r="G161" i="1"/>
  <c r="G160" i="1"/>
  <c r="G159" i="1"/>
  <c r="G158" i="1"/>
  <c r="G157" i="1"/>
  <c r="G156" i="1"/>
  <c r="G155" i="1"/>
  <c r="G154" i="1"/>
  <c r="G153" i="1"/>
  <c r="G152" i="1"/>
  <c r="G151" i="1"/>
  <c r="G150" i="1"/>
  <c r="G149" i="1"/>
  <c r="G148" i="1"/>
  <c r="G147" i="1"/>
  <c r="G146" i="1"/>
  <c r="G145" i="1"/>
  <c r="G144" i="1"/>
  <c r="G143" i="1"/>
  <c r="G142" i="1"/>
  <c r="G141" i="1"/>
  <c r="G140" i="1"/>
  <c r="G139" i="1"/>
  <c r="G138" i="1"/>
  <c r="G137" i="1"/>
  <c r="G136" i="1"/>
  <c r="G135" i="1"/>
  <c r="G134" i="1"/>
  <c r="G133" i="1"/>
  <c r="G132" i="1"/>
  <c r="G131" i="1"/>
  <c r="G130" i="1"/>
  <c r="G129" i="1"/>
  <c r="G128" i="1"/>
  <c r="G127" i="1"/>
  <c r="G126" i="1"/>
  <c r="G125" i="1"/>
  <c r="G124" i="1"/>
  <c r="G123" i="1"/>
  <c r="G122" i="1"/>
  <c r="G121" i="1"/>
  <c r="G120" i="1"/>
  <c r="G119" i="1"/>
  <c r="G118" i="1"/>
  <c r="G117" i="1"/>
  <c r="G116" i="1"/>
  <c r="G115" i="1"/>
  <c r="G114" i="1"/>
  <c r="G113" i="1"/>
  <c r="G112" i="1"/>
  <c r="G111" i="1"/>
  <c r="G110" i="1"/>
  <c r="G109" i="1"/>
  <c r="G322" i="1"/>
  <c r="G321" i="1"/>
  <c r="G320" i="1"/>
  <c r="G319" i="1"/>
  <c r="G318" i="1"/>
  <c r="G317" i="1"/>
  <c r="G316" i="1"/>
  <c r="G315" i="1"/>
  <c r="G314" i="1"/>
  <c r="G313" i="1"/>
  <c r="G312" i="1"/>
  <c r="G311" i="1"/>
  <c r="G310" i="1"/>
  <c r="G309" i="1"/>
  <c r="G308" i="1"/>
  <c r="G307" i="1"/>
  <c r="G306" i="1"/>
  <c r="G305" i="1"/>
  <c r="G304" i="1"/>
  <c r="G303" i="1"/>
  <c r="G302" i="1"/>
  <c r="G301" i="1"/>
  <c r="G300" i="1"/>
  <c r="G299" i="1"/>
  <c r="G298" i="1"/>
  <c r="G297" i="1"/>
  <c r="G296" i="1"/>
  <c r="G295" i="1"/>
  <c r="G294" i="1"/>
  <c r="G293" i="1"/>
  <c r="G292" i="1"/>
  <c r="G291" i="1"/>
  <c r="G290" i="1"/>
  <c r="G289" i="1"/>
  <c r="G288" i="1"/>
  <c r="G287" i="1"/>
  <c r="G108" i="1"/>
  <c r="G107" i="1"/>
  <c r="G106" i="1"/>
  <c r="G105" i="1"/>
  <c r="G104" i="1"/>
  <c r="G103" i="1"/>
  <c r="G102" i="1"/>
  <c r="G101" i="1"/>
  <c r="G100" i="1"/>
  <c r="G99" i="1"/>
  <c r="G98" i="1"/>
  <c r="G97" i="1"/>
  <c r="G96" i="1"/>
  <c r="G95" i="1"/>
  <c r="G94" i="1"/>
  <c r="G93" i="1"/>
  <c r="G92" i="1"/>
  <c r="G91" i="1"/>
  <c r="G90" i="1"/>
  <c r="G89" i="1"/>
  <c r="G88" i="1"/>
  <c r="G87" i="1"/>
  <c r="G86" i="1"/>
  <c r="G85" i="1"/>
  <c r="G84" i="1"/>
  <c r="G83" i="1"/>
  <c r="G82" i="1"/>
  <c r="G81" i="1"/>
  <c r="G80" i="1"/>
  <c r="G79" i="1"/>
  <c r="G78" i="1"/>
  <c r="G77" i="1"/>
  <c r="G76" i="1"/>
  <c r="G75" i="1"/>
  <c r="G74" i="1"/>
  <c r="G73" i="1"/>
  <c r="G72" i="1"/>
  <c r="G71" i="1"/>
  <c r="G70" i="1"/>
  <c r="G69" i="1"/>
  <c r="G68" i="1"/>
  <c r="G67" i="1"/>
  <c r="G66" i="1"/>
  <c r="G65" i="1"/>
  <c r="G64" i="1"/>
  <c r="G63" i="1"/>
  <c r="G62" i="1"/>
  <c r="G61" i="1"/>
  <c r="G60" i="1"/>
  <c r="G59" i="1"/>
  <c r="G58" i="1"/>
  <c r="G57" i="1"/>
  <c r="G56" i="1"/>
  <c r="G55" i="1"/>
  <c r="G54" i="1"/>
  <c r="G53" i="1"/>
  <c r="G52" i="1"/>
  <c r="G51" i="1"/>
  <c r="G50" i="1"/>
  <c r="G49" i="1"/>
  <c r="G48" i="1"/>
  <c r="G47" i="1"/>
  <c r="G46" i="1"/>
  <c r="G45" i="1"/>
  <c r="G44" i="1"/>
  <c r="G43" i="1"/>
  <c r="G42" i="1"/>
  <c r="G41" i="1"/>
  <c r="G40" i="1"/>
  <c r="G39" i="1"/>
  <c r="G38" i="1"/>
  <c r="G37" i="1"/>
  <c r="G36" i="1"/>
  <c r="G35" i="1"/>
  <c r="G32" i="1"/>
  <c r="G31" i="1"/>
  <c r="G30" i="1"/>
  <c r="G29" i="1"/>
  <c r="G28" i="1"/>
  <c r="G27" i="1"/>
  <c r="G26" i="1"/>
  <c r="G25" i="1"/>
  <c r="G24" i="1"/>
  <c r="G23" i="1"/>
  <c r="G22" i="1"/>
  <c r="G20" i="1"/>
  <c r="G19" i="1"/>
  <c r="G18" i="1"/>
  <c r="G17" i="1"/>
  <c r="G16" i="1"/>
  <c r="G8" i="1"/>
  <c r="D15" i="3"/>
  <c r="D11" i="2"/>
</calcChain>
</file>

<file path=xl/sharedStrings.xml><?xml version="1.0" encoding="utf-8"?>
<sst xmlns="http://schemas.openxmlformats.org/spreadsheetml/2006/main" count="4148" uniqueCount="567">
  <si>
    <t>Zadeva :</t>
  </si>
  <si>
    <t>filter aktivnosi po tipu</t>
  </si>
  <si>
    <t>TLAK:</t>
  </si>
  <si>
    <t>Nearmiran podložni beton pod temeljno ploščo in ploščami na terenu, debeline 10cm, fino zaglajen, pripravljen za polaganje hidroizolacije.</t>
  </si>
  <si>
    <t>m3</t>
  </si>
  <si>
    <t>BETON</t>
  </si>
  <si>
    <t>Plošča nad kletjo deb.30cm</t>
  </si>
  <si>
    <t>XC1, dmax= 32 mm, zaščitni sloj 3.0 cm</t>
  </si>
  <si>
    <t>Plošča ima predvidenih 9 delovnih stikov, ki so zajeti ločeno.</t>
  </si>
  <si>
    <t>Kvaliteta armature mora ustrezati razredu duktilnosti B (SIST EN 1992:2005, Dodatek C, t.č. C.1).</t>
  </si>
  <si>
    <t xml:space="preserve">        </t>
  </si>
  <si>
    <t>Plošča nad pritličjem deb.30cm</t>
  </si>
  <si>
    <t>Plošča nad 1.nadstropjem deb.30cm</t>
  </si>
  <si>
    <t>Plošča nad 2.nadstropjem deb.30cm</t>
  </si>
  <si>
    <t>Plošča nad 3.nadstropjem deb.30cm</t>
  </si>
  <si>
    <t>Plošča nad pritličjem ima predvidenih 8 delovnih stikov, ki so zajeti ločeno.</t>
  </si>
  <si>
    <t>Plošča nad 1. nadstropjem ima predvidene 6 delovne stike, ki so zajeti ločeno.</t>
  </si>
  <si>
    <t>Plošča nad 2. nadstropjem ima predvidene 6 delovne stike, ki so zajeti ločeno.</t>
  </si>
  <si>
    <t>Plošča nad 3. nadstropjem ima predvidene 6 delovne stike, ki so zajeti ločeno.</t>
  </si>
  <si>
    <t>ESTRIH</t>
  </si>
  <si>
    <r>
      <t>K-K1/a</t>
    </r>
    <r>
      <rPr>
        <sz val="11"/>
        <color theme="1"/>
        <rFont val="Calibri"/>
        <family val="2"/>
        <scheme val="minor"/>
      </rPr>
      <t xml:space="preserve"> Povezovalni hodnik</t>
    </r>
  </si>
  <si>
    <t>od min. 5cm do max. 33cm naklonski beton C 16/20 (MB 20)</t>
  </si>
  <si>
    <t>vezni sloj: polimerizirani cementni pačok</t>
  </si>
  <si>
    <t>po recepturi inšt. IRMA ali enakovredno, na predhodno strojno rezkano površ. betona</t>
  </si>
  <si>
    <t>5,5cm mikroarmiran beton C 20/25 (MB 25)</t>
  </si>
  <si>
    <t>mikroarmatura PP vlakna z vseb. 0,95kg/m3, npr. FIBRILS F 120 ali enakovredno</t>
  </si>
  <si>
    <t xml:space="preserve">  </t>
  </si>
  <si>
    <t>m2</t>
  </si>
  <si>
    <r>
      <t>K-K2</t>
    </r>
    <r>
      <rPr>
        <sz val="11"/>
        <color theme="1"/>
        <rFont val="Calibri"/>
        <family val="2"/>
        <scheme val="minor"/>
      </rPr>
      <t xml:space="preserve"> Stopniščni prostor med osmi “O“ in “M“ (neogrevano)</t>
    </r>
  </si>
  <si>
    <t>3,5cm mikroarmiran beton C 20/25 (MB 25)</t>
  </si>
  <si>
    <t>propelersko fino zaglajen, dilatiran na polja po max. 40m2, rege 6mm, naknadno zapolnjene s polimerizirano cementno malto, mikroarmatura PP vlakna z vseb. 0,95kg/3, npr. FIBRILS F 120 ali enakovredno</t>
  </si>
  <si>
    <r>
      <t>K-K3</t>
    </r>
    <r>
      <rPr>
        <sz val="11"/>
        <color theme="1"/>
        <rFont val="Calibri"/>
        <family val="2"/>
        <scheme val="minor"/>
      </rPr>
      <t xml:space="preserve"> Stopniščni prostor med osmi “B“ in “C“ (ogrevan prostor)</t>
    </r>
  </si>
  <si>
    <t>8cm toplotna izolacija: ekstrudirani polistiren</t>
  </si>
  <si>
    <r>
      <t xml:space="preserve">SIST EN 13164, λ </t>
    </r>
    <r>
      <rPr>
        <vertAlign val="subscript"/>
        <sz val="10"/>
        <color indexed="8"/>
        <rFont val="Arial"/>
        <family val="2"/>
        <charset val="238"/>
      </rPr>
      <t>D</t>
    </r>
    <r>
      <rPr>
        <sz val="10"/>
        <color indexed="8"/>
        <rFont val="Arial"/>
        <family val="2"/>
        <charset val="238"/>
      </rPr>
      <t>=max. 0,036W/mK</t>
    </r>
  </si>
  <si>
    <t>ločilni sloj: PE folija 0,15mm</t>
  </si>
  <si>
    <t>9,5cm mikroarmiran beton C 20/25 (MB 25)</t>
  </si>
  <si>
    <r>
      <t>K-K4</t>
    </r>
    <r>
      <rPr>
        <sz val="11"/>
        <color theme="1"/>
        <rFont val="Calibri"/>
        <family val="2"/>
        <scheme val="minor"/>
      </rPr>
      <t xml:space="preserve"> Vezni hodnik, skladišča</t>
    </r>
  </si>
  <si>
    <r>
      <t xml:space="preserve">SIST EN 13164, λ </t>
    </r>
    <r>
      <rPr>
        <vertAlign val="subscript"/>
        <sz val="10"/>
        <rFont val="Arial"/>
        <family val="2"/>
        <charset val="238"/>
      </rPr>
      <t>D</t>
    </r>
    <r>
      <rPr>
        <sz val="11"/>
        <color theme="1"/>
        <rFont val="Calibri"/>
        <family val="2"/>
        <scheme val="minor"/>
      </rPr>
      <t>=max. 0,036W/mK (tudi območje razvoda kanalizacije)</t>
    </r>
  </si>
  <si>
    <t xml:space="preserve">12,7cm armiran beton C 20/25 (MB 25) </t>
  </si>
  <si>
    <t xml:space="preserve">(po statiki) </t>
  </si>
  <si>
    <r>
      <t>K-K4/a</t>
    </r>
    <r>
      <rPr>
        <sz val="11"/>
        <color theme="1"/>
        <rFont val="Calibri"/>
        <family val="2"/>
        <scheme val="minor"/>
      </rPr>
      <t xml:space="preserve"> K4 v mokrih prostorih</t>
    </r>
  </si>
  <si>
    <t>hladni bitumenski premaz 0,3kg/m2</t>
  </si>
  <si>
    <t>0,5cm hidroizolacija: polimer – bitumenska, enoslojna</t>
  </si>
  <si>
    <t>aPP po zahtevah SIST DIN 18195 (del. 4), npr. SCUDOPLAST TNT 4 ali enakovredno</t>
  </si>
  <si>
    <t xml:space="preserve">12,2cm armiran beton C 20/25 (MB 25) </t>
  </si>
  <si>
    <r>
      <t>K-K4/b</t>
    </r>
    <r>
      <rPr>
        <sz val="11"/>
        <color theme="1"/>
        <rFont val="Calibri"/>
        <family val="2"/>
        <scheme val="minor"/>
      </rPr>
      <t xml:space="preserve"> Hodnik na nadvišani podlagi (na nasutju)</t>
    </r>
  </si>
  <si>
    <t>117cm nasutje gramoza</t>
  </si>
  <si>
    <r>
      <t>K-K4/c</t>
    </r>
    <r>
      <rPr>
        <sz val="11"/>
        <color theme="1"/>
        <rFont val="Calibri"/>
        <family val="2"/>
        <scheme val="minor"/>
      </rPr>
      <t xml:space="preserve"> Prostor hodnika pred dif. stopnicami</t>
    </r>
  </si>
  <si>
    <r>
      <t xml:space="preserve">SIST EN 13164, λ </t>
    </r>
    <r>
      <rPr>
        <vertAlign val="subscript"/>
        <sz val="10"/>
        <color indexed="8"/>
        <rFont val="Arial"/>
        <family val="2"/>
        <charset val="238"/>
      </rPr>
      <t>D</t>
    </r>
    <r>
      <rPr>
        <sz val="10"/>
        <color indexed="8"/>
        <rFont val="Arial"/>
        <family val="2"/>
        <charset val="238"/>
      </rPr>
      <t>=max. 0,036W/mK (tudi območje razvoda kanalizacije)</t>
    </r>
  </si>
  <si>
    <t>9,7cm armiran beton C 20/25 (MB 25)</t>
  </si>
  <si>
    <r>
      <t xml:space="preserve">K-K4/d </t>
    </r>
    <r>
      <rPr>
        <sz val="11"/>
        <color theme="1"/>
        <rFont val="Calibri"/>
        <family val="2"/>
        <scheme val="minor"/>
      </rPr>
      <t>Parkirne in povozne površine – delno  med osmi 19-20/D-I na nadvišani podlagi (nasutju)</t>
    </r>
  </si>
  <si>
    <t>139cm nasutje gramoza</t>
  </si>
  <si>
    <t>ločilni sloj: PE folija 0,2mm</t>
  </si>
  <si>
    <t>12cm konstrukcija: armiran beton MB 20</t>
  </si>
  <si>
    <t>4cm mikroarmiran beton C 20/25 (MB 25)</t>
  </si>
  <si>
    <t>propelersko fino zaglajen do ravnosti:±5mm/5m' -tlak ni dilatiran, izvedejo se le delovni stiki (prekinitve fraz betoniranja) če stiki niso natančni, se v njihovih linijah izvede zarezanje do g=40mm, nato se rege pred nanosom premaza zapolnijo s polimerizirano cementno fugirno maso</t>
  </si>
  <si>
    <r>
      <t xml:space="preserve">K-K5 </t>
    </r>
    <r>
      <rPr>
        <sz val="11"/>
        <color theme="1"/>
        <rFont val="Calibri"/>
        <family val="2"/>
        <scheme val="minor"/>
      </rPr>
      <t>Energetski prostori: topl. in hladilna strojnica, šprinkler postaja (vse: tla izven strojnih naprav)</t>
    </r>
  </si>
  <si>
    <t>aPP po zahtevah  SIST DIN 18195 (del. 4), npr. SCUDOPLAST TNT 4 ali enakovredno</t>
  </si>
  <si>
    <t>0,5cm akustična izolacija in ločilni sloj: PE ekspandirana folija</t>
  </si>
  <si>
    <r>
      <t>∆</t>
    </r>
    <r>
      <rPr>
        <sz val="10.5"/>
        <rFont val="Arial"/>
        <family val="2"/>
        <charset val="1"/>
      </rPr>
      <t>L'nw=18dB, npr. GEFICEL T-DZ 6-1mm ali enakovredno</t>
    </r>
  </si>
  <si>
    <t>13,8cm mikroarmiran beton C 20/25 (MB 25)</t>
  </si>
  <si>
    <t>fino zaglajen dilatiran, mikroarmatura PP vlakna z vseb. 0,95kg/m3, npr. FIBRILS F 120 ali enakovredno</t>
  </si>
  <si>
    <r>
      <t>K-K6/a</t>
    </r>
    <r>
      <rPr>
        <sz val="11"/>
        <color theme="1"/>
        <rFont val="Calibri"/>
        <family val="2"/>
        <scheme val="minor"/>
      </rPr>
      <t xml:space="preserve"> Energetski prostor / klimati (tla pod strojnimi napravami)</t>
    </r>
  </si>
  <si>
    <r>
      <t>K-P4/a</t>
    </r>
    <r>
      <rPr>
        <sz val="11"/>
        <color theme="1"/>
        <rFont val="Calibri"/>
        <family val="2"/>
        <scheme val="minor"/>
      </rPr>
      <t xml:space="preserve"> Energijski prostor / klimati (tla pod strojnimi napravami)</t>
    </r>
  </si>
  <si>
    <t>2,5cm pasovi akustične izolacije: npr. SYLOMER</t>
  </si>
  <si>
    <t>V pasovih širine 25cm, na svetlih razmikih 25cm</t>
  </si>
  <si>
    <t>OP: Tip Syilomer-a bo določen ko bodo definirane tehnične karakteristike strojnih naprav!</t>
  </si>
  <si>
    <t xml:space="preserve">2,4cm OSB plošče </t>
  </si>
  <si>
    <t>kot podlaga za premostitev praznin med pasovi akustične izolacije</t>
  </si>
  <si>
    <t>15,4cm AB plošča  -  zajeto v AB delih</t>
  </si>
  <si>
    <r>
      <t>K-K5/a</t>
    </r>
    <r>
      <rPr>
        <sz val="11"/>
        <color theme="1"/>
        <rFont val="Calibri"/>
        <family val="2"/>
        <scheme val="minor"/>
      </rPr>
      <t xml:space="preserve"> Energetski prostori: topl. in hladilna strojnica, šprinkler postaja (tla pod strojnimi napravami) /prostor s temperaturno disipacijo/</t>
    </r>
  </si>
  <si>
    <t>12,5cm AB plošča  -  zajeto v AB delih</t>
  </si>
  <si>
    <r>
      <t xml:space="preserve">K-P3/a </t>
    </r>
    <r>
      <rPr>
        <sz val="11"/>
        <color theme="1"/>
        <rFont val="Calibri"/>
        <family val="2"/>
        <scheme val="minor"/>
      </rPr>
      <t>Plinska kotlovnica, kompresorska postaja</t>
    </r>
  </si>
  <si>
    <t>12,4cm AB plošča  -  zajeto v AB delih</t>
  </si>
  <si>
    <r>
      <t>K-K6</t>
    </r>
    <r>
      <rPr>
        <sz val="11"/>
        <color theme="1"/>
        <rFont val="Calibri"/>
        <family val="2"/>
        <scheme val="minor"/>
      </rPr>
      <t xml:space="preserve"> Energetski prostor / klimati (tla izven strojnih naprav)</t>
    </r>
  </si>
  <si>
    <r>
      <t xml:space="preserve">SIST EN 13164, λ </t>
    </r>
    <r>
      <rPr>
        <vertAlign val="subscript"/>
        <sz val="10"/>
        <rFont val="Arial"/>
        <family val="2"/>
        <charset val="238"/>
      </rPr>
      <t>D</t>
    </r>
    <r>
      <rPr>
        <sz val="11"/>
        <color theme="1"/>
        <rFont val="Calibri"/>
        <family val="2"/>
        <scheme val="minor"/>
      </rPr>
      <t>=max. 0,036W/mK</t>
    </r>
  </si>
  <si>
    <t>12cm mikroarmiran beton C 20/25 (MB25)</t>
  </si>
  <si>
    <t>fino zaglajen dilatiran,površina premazana z abrazivno odpornim premazom na bazi epoksidne smole, mikroarmatura PP vlakna z vseb0,95kg/m3, npr. FIBRILS F 120 ali enakovredno</t>
  </si>
  <si>
    <r>
      <t xml:space="preserve">K-K7 </t>
    </r>
    <r>
      <rPr>
        <sz val="11"/>
        <color theme="1"/>
        <rFont val="Calibri"/>
        <family val="2"/>
        <scheme val="minor"/>
      </rPr>
      <t>Dvigalni jašek – dno</t>
    </r>
  </si>
  <si>
    <t>5cm mikroarmiran beton C 20/25 (MB25)</t>
  </si>
  <si>
    <t>fino zaglajen, premazan z abrazivno odpornim premazom na bazi epoksidne smole, mikroarmatura PP vlakna z vseb0,95kg/m3, npr. FIBRILS F 120 ali enakovredno</t>
  </si>
  <si>
    <r>
      <t xml:space="preserve">K-K8 </t>
    </r>
    <r>
      <rPr>
        <sz val="11"/>
        <color theme="1"/>
        <rFont val="Calibri"/>
        <family val="2"/>
        <scheme val="minor"/>
      </rPr>
      <t>Stopnišče v območju osi 19-20/O-M</t>
    </r>
  </si>
  <si>
    <t>6,5cm mikroarmiran beton C 20/25 (MB25)</t>
  </si>
  <si>
    <r>
      <t xml:space="preserve">K-K8/a </t>
    </r>
    <r>
      <rPr>
        <sz val="11"/>
        <color theme="1"/>
        <rFont val="Calibri"/>
        <family val="2"/>
        <scheme val="minor"/>
      </rPr>
      <t>Izhodna površina (predprostor iz stopnišča K8 v garažo na podvišani podlagi (nasutju))</t>
    </r>
  </si>
  <si>
    <t>140cm nasutje gramoza</t>
  </si>
  <si>
    <r>
      <t>K-K10</t>
    </r>
    <r>
      <rPr>
        <sz val="11"/>
        <color theme="1"/>
        <rFont val="Calibri"/>
        <family val="2"/>
        <scheme val="minor"/>
      </rPr>
      <t xml:space="preserve"> Študentski prostor, laboratorij, garderobe, arhiv</t>
    </r>
  </si>
  <si>
    <t>12,5cm mikroarmiran beton C 20/25 (MB 25)</t>
  </si>
  <si>
    <r>
      <t>K-K11</t>
    </r>
    <r>
      <rPr>
        <sz val="11"/>
        <color theme="1"/>
        <rFont val="Calibri"/>
        <family val="2"/>
        <scheme val="minor"/>
      </rPr>
      <t xml:space="preserve"> Sanitarije, čistila (ogrevani prostori)</t>
    </r>
  </si>
  <si>
    <t>10,5cm mikroarmiran beton C 20/25 (MB 25)</t>
  </si>
  <si>
    <t>OP: Prag proti predprostoru +1cm!</t>
  </si>
  <si>
    <r>
      <t xml:space="preserve">K-P1 </t>
    </r>
    <r>
      <rPr>
        <sz val="11"/>
        <color theme="1"/>
        <rFont val="Calibri"/>
        <family val="2"/>
        <scheme val="minor"/>
      </rPr>
      <t>Laboratoriji, /tla proti temp. ali ogr. kleti/</t>
    </r>
  </si>
  <si>
    <t>10cm polnilo-npr: siporex bloki (500kg/m3)</t>
  </si>
  <si>
    <t>0,5cm izol. proti udarnemu zvoku in ločilni sloj: PE ekspandirana folija</t>
  </si>
  <si>
    <t>10cm mikroarmiran beton C 16/20 (MB 20)</t>
  </si>
  <si>
    <r>
      <t xml:space="preserve">K-P2 </t>
    </r>
    <r>
      <rPr>
        <sz val="11"/>
        <color theme="1"/>
        <rFont val="Calibri"/>
        <family val="2"/>
        <scheme val="minor"/>
      </rPr>
      <t>Parkirne in vozne površine, kolesarnica prostor za odpadke, ekološki otok... (pretežno pokrita površina)</t>
    </r>
  </si>
  <si>
    <t xml:space="preserve">0,2cm hidroizolacija: samolepilna HDPE folija </t>
  </si>
  <si>
    <t>z nanosom modific, samolepljivega bitumna, npr. BITUTHENE 4000 ali enakovredno (v ceni je zajeti tudi izvedbo HI na  stene)</t>
  </si>
  <si>
    <t>propelersko fino zaglajen do ravnosti:±5mm/5m', dilatiran v polja max. 70m2, rege 6mm, kitane s PUR kitom, mikroarmatura PP vlakna z vseb. 0,95kg/m3, npr: FIBRILS F 120 ali enakovredno</t>
  </si>
  <si>
    <t>OP.: Izvedba dilatacija zajeta ločeno.</t>
  </si>
  <si>
    <r>
      <t xml:space="preserve">K-P2/a </t>
    </r>
    <r>
      <rPr>
        <sz val="11"/>
        <color theme="1"/>
        <rFont val="Calibri"/>
        <family val="2"/>
        <scheme val="minor"/>
      </rPr>
      <t>Parkirne in vozne površine, odkrita površina (pod pergolo)</t>
    </r>
  </si>
  <si>
    <t>z nanosom modific, samolepljivega  bitumna, npr. BITUTHENE 4000 ali enakovredno (v ceni je zajeti tudi izvedbo HI na  stene)</t>
  </si>
  <si>
    <t>od 9cm do max.13,8cm mikroarmiran beton C 20/25 (MB 25) v naklonu</t>
  </si>
  <si>
    <r>
      <t>K-P3</t>
    </r>
    <r>
      <rPr>
        <sz val="11"/>
        <color theme="1"/>
        <rFont val="Calibri"/>
        <family val="2"/>
        <scheme val="minor"/>
      </rPr>
      <t xml:space="preserve"> Diesel agregat, plinska kotlovnica, kompresorska postaja (tla izven naprav)</t>
    </r>
  </si>
  <si>
    <t>15,8cm mikroarmiran beton C 20/25 (MB 25)</t>
  </si>
  <si>
    <r>
      <t>K-P4</t>
    </r>
    <r>
      <rPr>
        <sz val="11"/>
        <color theme="1"/>
        <rFont val="Calibri"/>
        <family val="2"/>
        <scheme val="minor"/>
      </rPr>
      <t xml:space="preserve"> Energijski prostor / klimati (tla izven strojnih naprav) /prostor s temperaturno disipacijo/</t>
    </r>
  </si>
  <si>
    <t>10cm mikroarmiran beton C 20/25 (MB 25)</t>
  </si>
  <si>
    <r>
      <t>K-P5</t>
    </r>
    <r>
      <rPr>
        <sz val="11"/>
        <color theme="1"/>
        <rFont val="Calibri"/>
        <family val="2"/>
        <scheme val="minor"/>
      </rPr>
      <t xml:space="preserve"> Sanitarije</t>
    </r>
  </si>
  <si>
    <t>8cm mikroarmiran beton C 20/25 (MB25)</t>
  </si>
  <si>
    <r>
      <t xml:space="preserve">K-P8 </t>
    </r>
    <r>
      <rPr>
        <sz val="11"/>
        <color theme="1"/>
        <rFont val="Calibri"/>
        <family val="2"/>
        <scheme val="minor"/>
      </rPr>
      <t>Laboratoriji, hodnik  antistatični elektro prevodni tlak</t>
    </r>
  </si>
  <si>
    <t>10cm mikroarmiran beton C 20/25 (MB 20)</t>
  </si>
  <si>
    <r>
      <t>K-P8/a</t>
    </r>
    <r>
      <rPr>
        <sz val="11"/>
        <color theme="1"/>
        <rFont val="Calibri"/>
        <family val="2"/>
        <scheme val="minor"/>
      </rPr>
      <t xml:space="preserve">  K8 v mokrih prostorih (požarni laboratorij)</t>
    </r>
  </si>
  <si>
    <t>2cm izravnava polnila: polimerizirana cem.malta</t>
  </si>
  <si>
    <t>8cm mikroarmiran beton C 20/25 (MB 25)</t>
  </si>
  <si>
    <r>
      <t>K-P9</t>
    </r>
    <r>
      <rPr>
        <sz val="11"/>
        <color theme="1"/>
        <rFont val="Calibri"/>
        <family val="2"/>
        <scheme val="minor"/>
      </rPr>
      <t xml:space="preserve"> Predprostor nizkonapetostnega stikališča</t>
    </r>
  </si>
  <si>
    <t>80cm nasutje gramoza</t>
  </si>
  <si>
    <r>
      <t>ločilni sloj:</t>
    </r>
    <r>
      <rPr>
        <sz val="11"/>
        <color theme="1"/>
        <rFont val="Calibri"/>
        <family val="2"/>
        <scheme val="minor"/>
      </rPr>
      <t xml:space="preserve"> PE folija 0,15mm</t>
    </r>
  </si>
  <si>
    <t>9cm mikroarmiran beton C 16/20 (MB 20)</t>
  </si>
  <si>
    <r>
      <t>K-E1</t>
    </r>
    <r>
      <rPr>
        <sz val="11"/>
        <color theme="1"/>
        <rFont val="Calibri"/>
        <family val="2"/>
        <scheme val="minor"/>
      </rPr>
      <t xml:space="preserve"> Hodniki, dekanat</t>
    </r>
  </si>
  <si>
    <t>2cm polilo in topl. izolacija: ekspandirani polistiren</t>
  </si>
  <si>
    <r>
      <t xml:space="preserve">SIST EN 13163, λ </t>
    </r>
    <r>
      <rPr>
        <vertAlign val="subscript"/>
        <sz val="10"/>
        <rFont val="Arial"/>
        <family val="2"/>
        <charset val="238"/>
      </rPr>
      <t>D</t>
    </r>
    <r>
      <rPr>
        <sz val="11"/>
        <color theme="1"/>
        <rFont val="Calibri"/>
        <family val="2"/>
        <scheme val="minor"/>
      </rPr>
      <t>=max. 0,036W/mK, ρ= min.20kg/m3</t>
    </r>
  </si>
  <si>
    <r>
      <t xml:space="preserve">K-E1/a </t>
    </r>
    <r>
      <rPr>
        <sz val="11"/>
        <color theme="1"/>
        <rFont val="Calibri"/>
        <family val="2"/>
        <scheme val="minor"/>
      </rPr>
      <t>Laboratoriji, interni hodniki, kabineti prof., seminarske sobe, male učilnice</t>
    </r>
  </si>
  <si>
    <t>2cm polnilo in toplotna izolacija: ekspandirani polistiren</t>
  </si>
  <si>
    <t>0,5cm Izol. proti udarnemu zvoku in ločilni sloj: PE ekspandirana folija</t>
  </si>
  <si>
    <r>
      <t>∆</t>
    </r>
    <r>
      <rPr>
        <sz val="10.5"/>
        <rFont val="Arial"/>
        <family val="2"/>
        <charset val="1"/>
      </rPr>
      <t>L'nw=18dB</t>
    </r>
  </si>
  <si>
    <t>7cm mikroarmiran beton C 16/20 (MB 20)</t>
  </si>
  <si>
    <r>
      <t>K-E1/d</t>
    </r>
    <r>
      <rPr>
        <sz val="11"/>
        <color theme="1"/>
        <rFont val="Calibri"/>
        <family val="2"/>
        <scheme val="minor"/>
      </rPr>
      <t xml:space="preserve"> Avla – 1.nadstropje</t>
    </r>
  </si>
  <si>
    <r>
      <t xml:space="preserve">SIST EN 13163, λ </t>
    </r>
    <r>
      <rPr>
        <vertAlign val="subscript"/>
        <sz val="10"/>
        <rFont val="Arial"/>
        <family val="2"/>
        <charset val="238"/>
      </rPr>
      <t>D</t>
    </r>
    <r>
      <rPr>
        <sz val="11"/>
        <color theme="1"/>
        <rFont val="Calibri"/>
        <family val="2"/>
        <scheme val="minor"/>
      </rPr>
      <t>=max. 0,036W/mK,               ρ= min.20kg/m3</t>
    </r>
  </si>
  <si>
    <t>7,5cm estrih tipa  kot npr.: Ardex A 38</t>
  </si>
  <si>
    <r>
      <t>K-E2</t>
    </r>
    <r>
      <rPr>
        <sz val="11"/>
        <color theme="1"/>
        <rFont val="Calibri"/>
        <family val="2"/>
        <scheme val="minor"/>
      </rPr>
      <t xml:space="preserve"> Velike predavalnice</t>
    </r>
  </si>
  <si>
    <t>1 cm Izol. proti udarnemu zvoku in ločilni sloj: PE ekspandirana folija</t>
  </si>
  <si>
    <t>6,5cm mikroarmiran beton C 16/20 (MB 20)</t>
  </si>
  <si>
    <t>mikoarmatura PP vlakna z vseb. 0,95kg/m3, npr. FIBRILS F 120 ali enakovredno</t>
  </si>
  <si>
    <r>
      <t>K-E3</t>
    </r>
    <r>
      <rPr>
        <sz val="11"/>
        <color theme="1"/>
        <rFont val="Calibri"/>
        <family val="2"/>
        <scheme val="minor"/>
      </rPr>
      <t xml:space="preserve"> Sanitarije</t>
    </r>
  </si>
  <si>
    <t>7cm mikroarmiran beton C 20/25 (MB 25)</t>
  </si>
  <si>
    <r>
      <t xml:space="preserve">K-E2/b </t>
    </r>
    <r>
      <rPr>
        <sz val="11"/>
        <color theme="1"/>
        <rFont val="Calibri"/>
        <family val="2"/>
        <scheme val="minor"/>
      </rPr>
      <t>Velike predavalnice, tla pod kaskadnim amfiteatrom</t>
    </r>
  </si>
  <si>
    <t>1cm Izol. proti udarnemu zvoku in ločilni sloj: PE ekspandirana folija 2x0,5cm</t>
  </si>
  <si>
    <t>FINALNI TLAKI:</t>
  </si>
  <si>
    <t>BETONSKI:</t>
  </si>
  <si>
    <t>PVC TLAKI</t>
  </si>
  <si>
    <t>Finalni tlak sintetična talna obloga.</t>
  </si>
  <si>
    <t xml:space="preserve">Sintetična, elastična talna obloga iz 60% naravnih mineralov in 40% termoplastičnih čistih polimerov z obrabno površino impregnirano z ionomeri, deb. obloge 2mm v trakovih širine 145cm, medsebojni stiki tesni-varjeni. </t>
  </si>
  <si>
    <t>Glavne lastnosti materiala:</t>
  </si>
  <si>
    <t>Požarna odpornost: Cfl – s1 po testni metodi EN 13501-1</t>
  </si>
  <si>
    <t>Raztezki zaradi toplotnih ralik: 0,2%, po testni metodi EN 434 ( 6 ur, 50 stopinj celzija )</t>
  </si>
  <si>
    <t>Ni poškodb zaradi uporabe stolov na kolesih, po testni metodi EN 425</t>
  </si>
  <si>
    <t>Abrazija: grupa T, manjše od 2,0 mm2, po testni metodi EN 660-2</t>
  </si>
  <si>
    <t>Drsnost: večje od 0,3, po testni metodi EN 13893</t>
  </si>
  <si>
    <t>Elektro prevodnost: 2 kV ( antistatičen material ), po testni metodi EN 1815</t>
  </si>
  <si>
    <t>Kemična odpornost: odlična na kisline, luge in topila. 24 urni preizkus mora izkazovati naslednje rezultata:</t>
  </si>
  <si>
    <t xml:space="preserve"> Ni vpliva za: 10% HCl, 10% citronska kislina, 10% acetic acid, 10% žveplena kislina, 10% Lye, 10% soda, 5% amoniak, 30%, 70% in 90% etilni alkohol, 70% Isopropyl, fenol, neosvinčen bencin, lahko kurilno olje, beli špirit, vinski kis, aceton, olivno olje, kerozin, 5% srebrov nitrat, Clorhexidin</t>
  </si>
  <si>
    <t xml:space="preserve"> kot npr.: UPOFLOOR-LIFELINE CS.</t>
  </si>
  <si>
    <t>Robne sistemske letve višine 10cm (kot npr.: G100 PF S, ki zagotavlja tesen stik med steno in tlemi.)</t>
  </si>
  <si>
    <t>Barva po barvni karti.</t>
  </si>
  <si>
    <t>Izbor vzorca (barva, tekstura) potrdi odgovorni projektant arhitekture.</t>
  </si>
  <si>
    <t>EPOXI TLAKI</t>
  </si>
  <si>
    <t>PUR epoksi premaz (dvoslojna aplikacija)</t>
  </si>
  <si>
    <t>abrazivno odp. na funkcijo prometa os. vozil in protizdrsnost za peš promet in vožnjo</t>
  </si>
  <si>
    <t>OP: tehnologija nanosa po naslednji tehn. specifikaciji, ne glede na vrsto podlage: - osnovni PUR – epoksi premaz (min. 400g/m2) v svežem stanju posut s kremenčevim peskom frakcije 0-1,7mm. -zaključni PUR – epoksi premaz (150g/m2) v barvnem odtenku po izboru arhitekta</t>
  </si>
  <si>
    <t>Samorazlivna epoksidna masa brez topil debelin 0,2 in 0,3 cm na mikroarmiranem betonu C 20/25 (MB25) v laboratorijih s posebnimi zahtevami v pogledu pralnosti, mehanske in kemijske odpornosti tlakov, primeren za kemično industrijo. Elektroprevodnost DIN 51953. Dilatacijska polja 400x400 cm. Stenska zaokrožnica višine 10 cm, radij 1 cm. Vsi stiki vodonepropustno kitani.</t>
  </si>
  <si>
    <t>Barva po barvni karti</t>
  </si>
  <si>
    <t>Izbor vzorca potrdi odg. projektant arhitekture ( barva, tekstura )</t>
  </si>
  <si>
    <t>Tlak v prostoru  mikroskopa je obdelan z  samorazlivnim tlakom na bazi umetnih smol-tip samorazlivnega tlaka bo določen glede na posebne zahteve dobavitelja mikroskopa.</t>
  </si>
  <si>
    <t>LESENI TLAKI</t>
  </si>
  <si>
    <t>Masivni industrijski ( kant ) parket modernega videza v ploščah iz lepljenega polnega trdega lesa širina posameznih lamel lesa širine 10 mm . Plošče velikosti 32x16 cm, deb. 22 mm ( teak ).Trdota po Brinellovi lestvici 4,5 1. kvaliteta »prime«. Način polaganja – smer je opredeljena v načrtu tlakov.Kot npr. ALPOD, vzorec TEAK. Lesene robne letve iz enakega materiala kot parket, privite v steno, po detajlu, dim. 25/60 mm.</t>
  </si>
  <si>
    <t>Finalna obdelava parketa: 2 x brušeno, kitano,3x oljeno</t>
  </si>
  <si>
    <t>Masivni industrijski ( kant ) parket modernega videza v ploščah iz lepljenega polnega trdega lesa širina posameznih lamel lesa širine 10 mm . Plošče velikosti 32x16 cm, deb. 22 mm ( teak ). Trdota po Brinellovi lestvici 4,5 1. kvaliteta »prime«. Način polaganja – smer je opredeljena v načrtu tlakov.Kot npr. ALPOD, vzorec TEAK. Lesene robne letve iz enakega materiala kot parket, privite v steno, po detajlu, dim. 25/60 mm.</t>
  </si>
  <si>
    <t>Na nastopnih ploskvah stopnic je izveden protidrsni rob s protidrsno gumo dim. 5/20mm.</t>
  </si>
  <si>
    <t>Obloga stopnic profila dim. 65/15cm</t>
  </si>
  <si>
    <t>m1</t>
  </si>
  <si>
    <t>Obloga stopnic profila dim.  30/15cm</t>
  </si>
  <si>
    <t>Obloga kaskad profila dim. 95/30cm</t>
  </si>
  <si>
    <t>Obloga podestov</t>
  </si>
  <si>
    <t>Obloga  na mestu predavatelja.</t>
  </si>
  <si>
    <t>OP.: Finalni tlak izveden na estrih oz. podlogo zajeto v zidarskih delih.</t>
  </si>
  <si>
    <t>Finalna obdelava parketa: 2 x brušeno, kitano, 3x oljeno</t>
  </si>
  <si>
    <t>Obloga stopnic profila dim. 33/17cm</t>
  </si>
  <si>
    <t>KERAMIKA</t>
  </si>
  <si>
    <t>Nastopne ploskve 28cm.</t>
  </si>
  <si>
    <t>Vertikalne ploskve višine 17cm</t>
  </si>
  <si>
    <t>Podesti</t>
  </si>
  <si>
    <t>ARDEX</t>
  </si>
  <si>
    <t>Izvedba samorazlivnega finalnega tlaka na osnovi cementa  kot. npr.: ARDEX PANDOMO FLOOR, debeline 5mm.</t>
  </si>
  <si>
    <t>Robne letve  Al kotnik barvan dim. 30/60/2mm.</t>
  </si>
  <si>
    <t>OP.: Finalni tlak izveden na podlogo kvalitete kot npr.: ARDEX A38 – zajet pri podlogah tlakov, v zidarskih delih.</t>
  </si>
  <si>
    <r>
      <t xml:space="preserve">  barvan v substanci,s final.premazi</t>
    </r>
    <r>
      <rPr>
        <b/>
        <sz val="10"/>
        <rFont val="Arial"/>
        <family val="2"/>
        <charset val="1"/>
      </rPr>
      <t xml:space="preserve">  </t>
    </r>
    <r>
      <rPr>
        <sz val="10"/>
        <rFont val="Arial"/>
        <family val="2"/>
        <charset val="1"/>
      </rPr>
      <t>po recepturi proizvajalca, sestava:</t>
    </r>
    <r>
      <rPr>
        <b/>
        <sz val="10"/>
        <rFont val="Arial"/>
        <family val="2"/>
        <charset val="1"/>
      </rPr>
      <t xml:space="preserve">  </t>
    </r>
    <r>
      <rPr>
        <sz val="10"/>
        <rFont val="Arial"/>
        <family val="2"/>
        <charset val="1"/>
      </rPr>
      <t xml:space="preserve">cement,kvarcitni pesek min fi 0,1mm,kalcijkarbonati, vinylacetat,derivati celuloze,dodatki protidrsno R10.,vse postavljeno na predhodno očiščeno podlago,zatesnjenimi razpokami in premazano z pripadajočim primerjem </t>
    </r>
  </si>
  <si>
    <t>Barva po barvni karti.  Tlak ima referenco protizdrsnosti R10</t>
  </si>
  <si>
    <t>STENE:</t>
  </si>
  <si>
    <t>Kletne obodne stene deb. 20cm</t>
  </si>
  <si>
    <t>XC2, XD3, dmax= 32 mm, zaščitni sloj 3,0 cm</t>
  </si>
  <si>
    <r>
      <t>POZOR:</t>
    </r>
    <r>
      <rPr>
        <sz val="10"/>
        <rFont val="Arial"/>
        <family val="2"/>
        <charset val="1"/>
      </rPr>
      <t xml:space="preserve"> Kvaliteta armature mora ustrezati razredu </t>
    </r>
    <r>
      <rPr>
        <b/>
        <sz val="10"/>
        <rFont val="Arial"/>
        <family val="2"/>
        <charset val="1"/>
      </rPr>
      <t>duktilnosti B</t>
    </r>
    <r>
      <rPr>
        <sz val="10"/>
        <rFont val="Arial"/>
        <family val="2"/>
        <charset val="1"/>
      </rPr>
      <t xml:space="preserve"> (SIST EN 1992:2005, Dodatek   C, t.č. C.1).</t>
    </r>
  </si>
  <si>
    <t>Kletne notranje stene deb. 20cm</t>
  </si>
  <si>
    <t>XC1, dmax= 32 mm, zaščitni sloj 3.5 cm</t>
  </si>
  <si>
    <t xml:space="preserve">Nadzemne stene    </t>
  </si>
  <si>
    <r>
      <t>POZOR:</t>
    </r>
    <r>
      <rPr>
        <sz val="10"/>
        <rFont val="Arial"/>
        <family val="2"/>
        <charset val="1"/>
      </rPr>
      <t xml:space="preserve"> Kvaliteta armature mora ustrezati razredu </t>
    </r>
    <r>
      <rPr>
        <b/>
        <sz val="10"/>
        <rFont val="Arial"/>
        <family val="2"/>
        <charset val="1"/>
      </rPr>
      <t>duktilnosti B</t>
    </r>
    <r>
      <rPr>
        <sz val="10"/>
        <rFont val="Arial"/>
        <family val="2"/>
        <charset val="1"/>
      </rPr>
      <t xml:space="preserve"> (SIST EN 1992:2005, Dodatek C, t.č. C.1).</t>
    </r>
  </si>
  <si>
    <t>Temeljna plošča objekta  deb. 60cm.</t>
  </si>
  <si>
    <t>XC2, XD3, dmax=32, zaščitni sloj 4cm</t>
  </si>
  <si>
    <t>Temeljna plošča ima predvidenih 7 delovnih stikov v skupni, ki so zajeti ločeno.</t>
  </si>
  <si>
    <t>Kvaliteta armature mora ustrezati razredu duktilnosti B (SIST EN 1992:2005, Dodatek C, t.č. C.1)</t>
  </si>
  <si>
    <t>ZIDANE</t>
  </si>
  <si>
    <t>Stene z zahtevo za požarno odpornost REI90 oz. REI60.</t>
  </si>
  <si>
    <t>Običajne stene brez požarne zahteve</t>
  </si>
  <si>
    <t>Zidane stene iz opečnih modularnih blokov deb. 20cm.</t>
  </si>
  <si>
    <t>PS 4b</t>
  </si>
  <si>
    <t>Gips-kartonska stena kot npr. Knauf W 112</t>
  </si>
  <si>
    <t>Stena debeline 10cm.</t>
  </si>
  <si>
    <t>Višina 200cm.</t>
  </si>
  <si>
    <t>Dvoslojna obloga 2x1,25cm, enoslojna kovinska podkonstrukcija.</t>
  </si>
  <si>
    <t>Vodoodporna.</t>
  </si>
  <si>
    <t>Požarno odporne mavčnokartonske stene</t>
  </si>
  <si>
    <t>PS 5</t>
  </si>
  <si>
    <t>Požarna odpornost EI 60</t>
  </si>
  <si>
    <t>PS 9</t>
  </si>
  <si>
    <t>Stena debeline 15cm.</t>
  </si>
  <si>
    <t>Zvočno odporne mavčnokartonske stene</t>
  </si>
  <si>
    <t>PS 3</t>
  </si>
  <si>
    <t>Zvočna odpornost zahtevana 47dB</t>
  </si>
  <si>
    <t>PS3b</t>
  </si>
  <si>
    <t>PS 7</t>
  </si>
  <si>
    <t>Zvočna odpornost zahtevana 52dB</t>
  </si>
  <si>
    <t>PS 16</t>
  </si>
  <si>
    <t>Gips-kartonska stena kot npr. Knauf W 115</t>
  </si>
  <si>
    <t>Stena debeline 15,5cm.</t>
  </si>
  <si>
    <t>Zvočna odpornost zahtevana 60dB</t>
  </si>
  <si>
    <t>Vodo in požarno odporne mavčnokartonske stene</t>
  </si>
  <si>
    <t>PS 6</t>
  </si>
  <si>
    <t>Požarna odpornost EI 30, EI 60</t>
  </si>
  <si>
    <t>PS 10</t>
  </si>
  <si>
    <t>PS 14</t>
  </si>
  <si>
    <t>Gips-kartonska stena kot npr. Knauf W 113</t>
  </si>
  <si>
    <t>Troslojna obloga 3x1,25cm, enojna kovinska podkonstrukcija.</t>
  </si>
  <si>
    <t>Požarna odpornost EI 120, DN 4102</t>
  </si>
  <si>
    <t>Vodo in zvočno odporne mavčnokartonske stene</t>
  </si>
  <si>
    <t>PS 4</t>
  </si>
  <si>
    <t>PS 8</t>
  </si>
  <si>
    <t>Zvočna odpornost zahtevana 52dB.</t>
  </si>
  <si>
    <t>Zvočno in požarno odporne stene</t>
  </si>
  <si>
    <t>PS 15</t>
  </si>
  <si>
    <t>Stena debeline 20cm.</t>
  </si>
  <si>
    <t>Požarna odpornost EI 60, DN 4102</t>
  </si>
  <si>
    <t>Zvočna odpornost zahtevana 57dB,    dosežena 58 dB.</t>
  </si>
  <si>
    <t>PS 17</t>
  </si>
  <si>
    <t>Zvočna odpornost zahtevana 60dB, dosežena 63-65 dB.</t>
  </si>
  <si>
    <t>Instalacijske suhomontažne stene</t>
  </si>
  <si>
    <t>Vodoodporne instalacijske stene</t>
  </si>
  <si>
    <t>PS 18a</t>
  </si>
  <si>
    <t>Dvostranska instalacijska stena.</t>
  </si>
  <si>
    <t>Stena debeline 20cm</t>
  </si>
  <si>
    <t>Dvostranska dvoslojna obloga 2x1,25cm dvojna kovinska podkonstrukcija</t>
  </si>
  <si>
    <t>PS 21</t>
  </si>
  <si>
    <t>Stena debeline 50cm</t>
  </si>
  <si>
    <t>Vodo in požarno odporne instalacijske stene</t>
  </si>
  <si>
    <t>PS 19</t>
  </si>
  <si>
    <t xml:space="preserve">Izdelava oblog iz mavčnokartonskih plošč na kovinski podkonstrukciji, vmes TI, sistem  KNAUF ali enakovredno. </t>
  </si>
  <si>
    <t>OP.: Vse izbočene vogale je potrebno  ojačati s pocinkanimi vogalniki, kar je zajeti v ceni.</t>
  </si>
  <si>
    <t>Običajne mavčnokartonske plošče</t>
  </si>
  <si>
    <t>Obloga parapetov fasadnih elementov</t>
  </si>
  <si>
    <t>2x 1,25cm  Mavčnokartonska plošča fiksirana  v pločevinasti fasadni parapet</t>
  </si>
  <si>
    <t>Vodoodporne mavčnokartonske plošče</t>
  </si>
  <si>
    <t>PS 22</t>
  </si>
  <si>
    <t>Gips-kartonska stena kot npr. Knauf W 626</t>
  </si>
  <si>
    <t>Višina 80cm.</t>
  </si>
  <si>
    <t>Enostranska, dvoslojna obloga 2x1,25cm, enojna kovinska podkonstrukcija</t>
  </si>
  <si>
    <t>PS 24a</t>
  </si>
  <si>
    <t>Višina 125cm</t>
  </si>
  <si>
    <t>Debelina stene 15cm</t>
  </si>
  <si>
    <t>Debelina stene 20cm</t>
  </si>
  <si>
    <t>PS 24b</t>
  </si>
  <si>
    <t>Debelina stene 10cm</t>
  </si>
  <si>
    <t>Debelina stene 25cm</t>
  </si>
  <si>
    <t>Debelina stene 30cm</t>
  </si>
  <si>
    <t>Požarno odporne mavčnokartonske plošče</t>
  </si>
  <si>
    <t>PS 25</t>
  </si>
  <si>
    <t>Stena debeline 25cm</t>
  </si>
  <si>
    <t>Požarna odpornost REI 60</t>
  </si>
  <si>
    <t>PS 26</t>
  </si>
  <si>
    <t>KNAUF STENE</t>
  </si>
  <si>
    <t>Talna keramika</t>
  </si>
  <si>
    <t>enoten material po celotni debelini materiala, ekzaktna dimenzija plošč, ki omogoča polaganje z minimalno fugo 2mm, ostri robovi.</t>
  </si>
  <si>
    <t>hidroizolacija: elastični premaz</t>
  </si>
  <si>
    <t>na bazi cem.polimerizata, npr. MAPEI-Mapegum WP ali enakovredno</t>
  </si>
  <si>
    <t>0,5cm cement-akrilno lepilo</t>
  </si>
  <si>
    <t>npr. MAPEI-Keraflex ali enakovredno</t>
  </si>
  <si>
    <r>
      <t xml:space="preserve">1cm granitokeramične plošče dim. 30/60/1 cm (vgraj. tankolepilno).  </t>
    </r>
    <r>
      <rPr>
        <sz val="10"/>
        <rFont val="Arial"/>
        <family val="2"/>
        <charset val="1"/>
      </rPr>
      <t>Barva po barvni karti, enobarvne brez vzorca, tekstura zrnata, mat finalna površina, brez glazure.Izbor vzorca potrdi projektant</t>
    </r>
  </si>
  <si>
    <t xml:space="preserve">Stenske glazirane keramične ploščice dim 30/20 cm, minimalne fuge 3 mm, barva ploščic svetla, po barvni karti, enobarvne, gladke, mat.. Fuge zapolnjene z epoksidno fugirno maso v odtenku ploščic, odporna na plesen. Konveksni stiki ploščic z  uporabo standardnega zaključnega aluminijastega profila, vidni del 4x4 mm. Konkavni stiki  in stik ploščic in tal kitani z trajnoelastičnim kitom, ki vsebuje fungicid, ki ščiti  proti plesnim, bakterijam in glivicam,  v enakem barvnem odtenku kot fugirna masa. </t>
  </si>
  <si>
    <t>Izbor vzorca potrdi odg. projektant arhitekture ( barva, tekstura, lesk ), prav tako način polaganja.</t>
  </si>
  <si>
    <t>SLIKOPLESKARSKA OBDELAVA</t>
  </si>
  <si>
    <t>Notranji akrilni oplesk laboratorijev, hodnikov, kabinetov. Sintetični oplesk, odporen na čiščenje, antialergičen, pralen, gladek, ne vpija vlage. Kot npr. JUPOL LATEKS POLMAT, vodna disperzija polimernih veziv, polnila pigmenti, specialni dodatki. V ceni je zajeti tudi glajenje sten z ustrezno izravnalno maso.   Osnovni premaz, dvakratni finalni premaz, poraba 180 ml/m2.</t>
  </si>
  <si>
    <t>Notranji epoksi oplesk laboratorijev z ekstremnimi zahtevami v pogledu pralnosti, mehanske in kemijske odpornosti in možnosti dezinfekcije. Paronepropustni material.. Podlaga: betonske stene, gips stene. Nanašanje na slikarsko izravnano in očiščeno podlago. 1 x globinska impregnacija, 2 x končni premaz. Poraba 330g/m2. Stiki z talno zaokrožnico so tesnjeni (silikonizirani ali zapolnjeni z poliuretanskimi tesnili ).</t>
  </si>
  <si>
    <t>Epoksidni, poliuretanski oplesk ali pol sintetični ( pol epoksi ) sistem kot. npr.: HENECOD.</t>
  </si>
  <si>
    <t>Obdelava zunanjih sten</t>
  </si>
  <si>
    <t>Oplesk ometane stene oziroma toplotno izolirane stene ( sestava K-Z4 ) med pokritim parkiriščem in hodnikom z fasadno barvo na fino zaglajen omet. Izbira toplotno izolirane in ometane stene ter zaključne barve naj bo združena v sistemsko rešitev enega proizvajalca ( kot npr. JUB – JUBIZOL ). Inpregnacijski sloj, dvakratno pleskanje.</t>
  </si>
  <si>
    <t>STROP:</t>
  </si>
  <si>
    <r>
      <t>K-OB.ST-4</t>
    </r>
    <r>
      <rPr>
        <sz val="10"/>
        <rFont val="Arial"/>
        <family val="2"/>
        <charset val="1"/>
      </rPr>
      <t xml:space="preserve"> Obešen strop v požarnem laboratoriju in v radio laboratoriju.</t>
    </r>
  </si>
  <si>
    <t>Strop iz mavčnokartonskih negorljivih in hidrofobnih plošč 2x 1,25cm. Strop je izveden zrakotesno proti medstropnemu prostoru.</t>
  </si>
  <si>
    <t>Podkonstrukcija: Dvonivojska iz stropnih C in U  kovinskih profilov, na jeklenih vešalkah, višina  obešanja 100cm.</t>
  </si>
  <si>
    <t>V ceni je zajeti tudi  vse potrebne izreze za preboje in revizijske odprtine ter  izvedba ustreznega zatesnjenja.</t>
  </si>
  <si>
    <t>OP.: Požarna zahteva EI 30 s strani prostora navzgor!</t>
  </si>
  <si>
    <t>OP.: Glavne lastnosti  stropa so, da se ga da temeljito očistiti in dekontaminirati ev. radioaktivno kontaminiranost.</t>
  </si>
  <si>
    <t>OP.; Strop se izvede po izdelavi delavniških načrtov tehnološke opreme prostora.</t>
  </si>
  <si>
    <t xml:space="preserve">Strop  </t>
  </si>
  <si>
    <t>Višinski preskoki, kaskade</t>
  </si>
  <si>
    <t>Strop nad jeklenimi zunanjimi stopnicami.</t>
  </si>
  <si>
    <t>Enoslojna gibs obloga na tipski podkonstrukciji.</t>
  </si>
  <si>
    <t>Dobava in montaža spuščenih  kovinskih stropov s podkonstrukcijo in pripadajočimi elementi po spodnjih opisih.</t>
  </si>
  <si>
    <r>
      <t>K-OB.ST-1</t>
    </r>
    <r>
      <rPr>
        <sz val="10"/>
        <rFont val="Arial"/>
        <family val="2"/>
        <charset val="1"/>
      </rPr>
      <t xml:space="preserve"> Obešen strop v pisarnah, hallih, sanitarijah in malih predavalnicah (višina 275cm nad gotovim tlakom)</t>
    </r>
  </si>
  <si>
    <t>Spuščen tehnični stropa z možnostjo demontaže vsake plošče iz kovinskih plošče z zakritim stikom, dimenzije plošč  30/155cm.</t>
  </si>
  <si>
    <t xml:space="preserve">Podkonstrukcija: sestavljena dvonivojsko s pocinkanimi profili. Glavni nosilni profil je položen v razmaku 100cm, sekundarni vsakih 155cm. </t>
  </si>
  <si>
    <t>Plošče so iz pocinkanega jekla, prašno barvane, sive barve (Ral 9006), s črnim akustičnim voalom in mikroperforacijo, premer lukenj 1,8mm 12% površine se vpenja v sekundarni profil.</t>
  </si>
  <si>
    <t>Obešanje: Na tipskih vešalkah, višina obešanja povprečno 55cm.</t>
  </si>
  <si>
    <t>V ceni  postavke je zajeti tudi:</t>
  </si>
  <si>
    <r>
      <t xml:space="preserve">  </t>
    </r>
    <r>
      <rPr>
        <sz val="10.5"/>
        <rFont val="Arial"/>
        <family val="2"/>
        <charset val="1"/>
      </rPr>
      <t>- stenski U profil 20/40/20mm za pritrditev robnih plošč</t>
    </r>
  </si>
  <si>
    <r>
      <t xml:space="preserve">   </t>
    </r>
    <r>
      <rPr>
        <sz val="10.5"/>
        <rFont val="Arial"/>
        <family val="2"/>
        <charset val="1"/>
      </rPr>
      <t>- prilagoditev kovinskih plošč pri prikrojevanju do anemostatov  v stropu. Vključno z  izrezom in ojačitev plošč z ojačitvenimi profili.</t>
    </r>
  </si>
  <si>
    <r>
      <t xml:space="preserve">   </t>
    </r>
    <r>
      <rPr>
        <sz val="10.5"/>
        <rFont val="Arial"/>
        <family val="2"/>
        <charset val="1"/>
      </rPr>
      <t>- prilagoditev plošč pri vgradnji elementov, kot okrogla vpihovalna rešetka za klima naprave, premer  20 do 50cm</t>
    </r>
  </si>
  <si>
    <r>
      <t xml:space="preserve">    </t>
    </r>
    <r>
      <rPr>
        <sz val="10.5"/>
        <rFont val="Arial"/>
        <family val="2"/>
        <charset val="1"/>
      </rPr>
      <t xml:space="preserve">- ojačitev plošč z vezano ploščo pri izrezih in dodatnimi alu okvirji širine 5 cm pri difuzorjih (vmesnih elementih in linijskih elementih) – glej detajl </t>
    </r>
  </si>
  <si>
    <r>
      <t xml:space="preserve">    </t>
    </r>
    <r>
      <rPr>
        <sz val="10.5"/>
        <rFont val="Arial"/>
        <family val="2"/>
        <charset val="1"/>
      </rPr>
      <t>- vso potrebno podkonstrukcijo za montažo luči in mehanično montažo električnih svetil (300x1500mm)</t>
    </r>
  </si>
  <si>
    <t>OP: Vse zgoraj navedeno upoštevati pri vseh stropovih.</t>
  </si>
  <si>
    <t xml:space="preserve">Opis: vertikalna podkonstrukcija iz OSB plošče deb. 2 cm na jeklenih nosilcih vpetih v strop, dolžine 75 cm, na 50 cm. Na takšno podkonstrukcijo so horizontalno montirani enaki elementi, kot je strop.- širine 30 cm, zaključki L profili. </t>
  </si>
  <si>
    <t>Višina kaskade 25cm</t>
  </si>
  <si>
    <t>Višina kaskade 35cm</t>
  </si>
  <si>
    <r>
      <t>K-OB.ST-2</t>
    </r>
    <r>
      <rPr>
        <sz val="10"/>
        <rFont val="Arial"/>
        <family val="2"/>
        <charset val="1"/>
      </rPr>
      <t xml:space="preserve"> Obešen strop na hodnikih širine 150cm pred laboratoriji (višina 250cm nad gotovim tlakom)</t>
    </r>
  </si>
  <si>
    <t>Spuščen tehnični, popolnoma demontažen strop iz kovinskih plošč z zakritim stikom, dim.plošč 30/140cm</t>
  </si>
  <si>
    <t>Plošče so položene prostonapeto med stenskimi stopničastimi profili 20/20/20/20mm.  Nosilni profili so zakriti.</t>
  </si>
  <si>
    <t xml:space="preserve">Plošče so iz pocinkanega jekla, prašno barvano, sive barve (RAL 9006), s črnim akustičnim voalom in mikroperforacijo, velikost lukenj 1,8mm 12% površine se vpenja v sekundarni profil. Perforacija se vleče tudi preko vogala. </t>
  </si>
  <si>
    <t>Strop tipa kot npr.: AMF Symetra Kovina sistem F ali enakovredno.</t>
  </si>
  <si>
    <t>OP: V ceni zajeti tudi – glej postavko a in dodatno:</t>
  </si>
  <si>
    <r>
      <t xml:space="preserve">  </t>
    </r>
    <r>
      <rPr>
        <sz val="10.5"/>
        <rFont val="Arial"/>
        <family val="2"/>
        <charset val="1"/>
      </rPr>
      <t>- jeklene konzole, ki niso zaključni profil stropa pri vgradnji linijskih robnih instalacijskih elementih</t>
    </r>
  </si>
  <si>
    <t>Na hodniku so nekje elementi velikosti 150/30cm.</t>
  </si>
  <si>
    <t>Višinski preskoki izvedeni z vezano ploščo na podkonstrukciji oblečen z elementom kot strop le, da je obloga gladka in neperforirana.</t>
  </si>
  <si>
    <r>
      <t>K-OB.ST-3</t>
    </r>
    <r>
      <rPr>
        <sz val="10"/>
        <rFont val="Arial"/>
        <family val="2"/>
        <charset val="1"/>
      </rPr>
      <t xml:space="preserve"> Obešen strop v pritličju nad parkiriščem (strop v treh nivojih 342cm, 300cm, 258cm nad gotovim tlakom)</t>
    </r>
  </si>
  <si>
    <t xml:space="preserve">Spuščen strop STR Hook-on, izdelan  iz expandirane, vročecinkane pločevine, dim. 54/25/2/1,5mm (80% zračnost) z ojačitvenim nosilnim okvirjem izdelanim iz pločevine 1,5mm, format plošče 60/180cm elektrostatično barvano RAL 9006. </t>
  </si>
  <si>
    <t>Montaža z nevidno  fugo na dvonivojsko konstrukcijo.</t>
  </si>
  <si>
    <t>Primarni U (na 160cm) nosilci in sekundarni J (na 120cm) nosilci z vsem pripadajočim povezovalnim priborom in obešanjem na M6 navojno palico. Obešala izvedena z razmakom 140cm na primarnih nosilcih, ki so montirani na osno razdaljo ustrezno modulu stropnih elementov160cm.</t>
  </si>
  <si>
    <t xml:space="preserve">Strop je popolnoma demontažen in zračen. </t>
  </si>
  <si>
    <t>Vsi inštalacijski elementi so montirani nad stropom.</t>
  </si>
  <si>
    <t>Vsi elementi medprostora so temno opleskani RAL 9011.</t>
  </si>
  <si>
    <t>Vsi vertikalni elementi so iz enakega materiala.</t>
  </si>
  <si>
    <t>Višina obešanja od 70 do 150cm.</t>
  </si>
  <si>
    <t>Strop tipa kot npr.: Varion sistem STRA hook ali enakovredno.</t>
  </si>
  <si>
    <t>OP.: Plošča nad obešenim stropom je obložena s ploščami kombivol, kar je upoštevati pri izvedbi. Izvedba obloge je zajeta v zidarskih delih.</t>
  </si>
  <si>
    <r>
      <t xml:space="preserve"> </t>
    </r>
    <r>
      <rPr>
        <b/>
        <sz val="10"/>
        <rFont val="Arial"/>
        <family val="2"/>
        <charset val="1"/>
      </rPr>
      <t>OP: V ceni zajeti tudi – glej postavko a.</t>
    </r>
  </si>
  <si>
    <t>Višina kaskade 42cm.</t>
  </si>
  <si>
    <r>
      <t>K-OB-ST-5</t>
    </r>
    <r>
      <rPr>
        <sz val="10"/>
        <rFont val="Arial"/>
        <family val="2"/>
        <charset val="1"/>
      </rPr>
      <t xml:space="preserve"> Obešen akustični strop in resonator v veliki predavalnicah.</t>
    </r>
  </si>
  <si>
    <t>Spuščen strop:</t>
  </si>
  <si>
    <t xml:space="preserve">Spuščen strop izdelan iz expandirane vročecinkane pločevine 28/15/2/1,5mm, odprta površina 70% format plošče 60/120cm elektrostatično barvano (RAL 9006). </t>
  </si>
  <si>
    <t>Montaža z nevidno fugo na cevno konstrukcijo in veznimi spojkami, prašno barvano na RAL 9011. kompletna konstrukcija se integrirano spaja preko 24mm spojk in M6 navojne palice na primarno stropno konstrukcijo T24mm.</t>
  </si>
  <si>
    <t>Vsi elementi medprostora so temno barvani na  RAL 9011.</t>
  </si>
  <si>
    <t>Višina obešanja  od 60cm</t>
  </si>
  <si>
    <t>VARION STR K-klip sitem ali enakovredno</t>
  </si>
  <si>
    <t>Resonator:</t>
  </si>
  <si>
    <t>Nad obešenim stropom je v istih rastrih kot obešen strop  akustična obloga.</t>
  </si>
  <si>
    <t>Tip A koeficient absorbcije zvoka za absorbcijo zvoka nizkih frekvenc (fr=125Hz)</t>
  </si>
  <si>
    <t>9/5cm lesene letve, osni razmak 60cm</t>
  </si>
  <si>
    <t>9cm prostor med steno in leseno ploščo</t>
  </si>
  <si>
    <t>4cm mineralna volna fiksirana na AB strop, upornost zračnemu toku mineralne volne v predprostoru od 40 do 100 kNs/m4</t>
  </si>
  <si>
    <t>0,5cm lesena vezana plošča (4kg/m2), oplesk Jupol kot RAL 9011</t>
  </si>
  <si>
    <r>
      <t>K-OB.ST-6</t>
    </r>
    <r>
      <rPr>
        <sz val="10"/>
        <rFont val="Arial"/>
        <family val="2"/>
        <charset val="1"/>
      </rPr>
      <t xml:space="preserve"> Obešen akustično strop in absorber v velikih predavalnicah</t>
    </r>
  </si>
  <si>
    <t>Absorber:</t>
  </si>
  <si>
    <t>Tip C koeficient absorbcije zvoka za absorbcijo zvoka nizkih frekvenc</t>
  </si>
  <si>
    <t>5/5cm lesene letve, osni razmak 60cm</t>
  </si>
  <si>
    <t>5cm prostor med steno in leseno ploščo</t>
  </si>
  <si>
    <t>4cm mineralna volna fiksirana na AB strop</t>
  </si>
  <si>
    <t>stekleni voal temne barve, ki preprečuje uhajanje min. volne</t>
  </si>
  <si>
    <t>1cm lesena perforirana vezana plošča (perforacija 12%) oplesk Jupol kot RAL 9011</t>
  </si>
  <si>
    <t>KNAUF STROP</t>
  </si>
  <si>
    <t>0,5cm lesena vezana plošča (4kg/m2), laminat</t>
  </si>
  <si>
    <t>Tip B koeficient absorbcije zvoka za absorbcijo zvoka nizkih frekvenc (fr=250Hz)</t>
  </si>
  <si>
    <t>3/5cm lesene letve, osni razmak 60cm</t>
  </si>
  <si>
    <t>3cm prostor med steno in leseno ploščo</t>
  </si>
  <si>
    <t>2cm mineralna volna fiksirana na AB strop, upornost zračnemu toku mineralne volne v predprostoru od 40 do 100 kNs/m4</t>
  </si>
  <si>
    <t>Tip C koeficient absorbcije zvoka za absorbcijo zvoka srednjih in visokih frekvenc</t>
  </si>
  <si>
    <t>1cm lesena perforirana vezana plošča (perforacija 12%), laminat</t>
  </si>
  <si>
    <t>Notranji akrilni oplesk betonskih stropov laboratorijev. Sintetični oplesk, odporen na čiščenje, antialergičen, pralen, gladek, ne vpija vlage. Kot npr. JUPOL LATEKS POLMAT, vodna disperzija polimernih veziv, polnila pigmenti, specialni dodatki. Podlaga: betonska plošča, slikarsko izravnana. Nanosi. Osnovni premaz, dvakratni finalni premaz, poraba 180 ml/m2.</t>
  </si>
  <si>
    <t>Obdelava zunanjih stropov.</t>
  </si>
  <si>
    <t>Oplesk toplotno izoliranega stropa ( sestava K-ST1 ) nad pokritim parkiriščem z fasadno barvo na fino zaglajen omet. Izbor toplotno izoliranega in ometanega stropa ter zaključne barve naj bo združena v sistemsko rešitev enega proizvajalca ( npr. JUB – JUBIZOL ). Impregnacijski sloj, dvakratno pleskanje.</t>
  </si>
  <si>
    <t>Epoksi oplesk obešenega stropa</t>
  </si>
  <si>
    <t>podložni betoni</t>
  </si>
  <si>
    <t>temeljna plošča</t>
  </si>
  <si>
    <t>plošča nad kletjo</t>
  </si>
  <si>
    <t>plošče nadstropij</t>
  </si>
  <si>
    <t>BETON SKUPAJ:</t>
  </si>
  <si>
    <t>mikroarmirani tlaki - estrihi</t>
  </si>
  <si>
    <t>BETON:</t>
  </si>
  <si>
    <t>ESTRIH:</t>
  </si>
  <si>
    <t>ESTRIHI SKUPAJ:</t>
  </si>
  <si>
    <t>(SPREMEMBA)</t>
  </si>
  <si>
    <t>pokrite površine v pritličju</t>
  </si>
  <si>
    <t>odkrite površine v pritličju</t>
  </si>
  <si>
    <t>energetski del</t>
  </si>
  <si>
    <t>PVC TLAKI:</t>
  </si>
  <si>
    <t>pvc finalni tlak UPOFLOOR-LIFELINE CS.</t>
  </si>
  <si>
    <t>BETONSKI FINALNI TLAKI SKUPAJ:</t>
  </si>
  <si>
    <t>PVC TLAKI SKUPAJ:</t>
  </si>
  <si>
    <r>
      <t>K-K1/a</t>
    </r>
    <r>
      <rPr>
        <sz val="11"/>
        <color theme="1"/>
        <rFont val="Calibri"/>
        <family val="2"/>
        <charset val="238"/>
        <scheme val="minor"/>
      </rPr>
      <t xml:space="preserve"> Povezovalni hodnik</t>
    </r>
  </si>
  <si>
    <r>
      <t>K-K2</t>
    </r>
    <r>
      <rPr>
        <sz val="11"/>
        <color theme="1"/>
        <rFont val="Calibri"/>
        <family val="2"/>
        <charset val="238"/>
        <scheme val="minor"/>
      </rPr>
      <t xml:space="preserve"> Stopniščni prostor med osmi “O“ in “M“ (neogrevano)</t>
    </r>
  </si>
  <si>
    <r>
      <t>K-K3</t>
    </r>
    <r>
      <rPr>
        <sz val="11"/>
        <color theme="1"/>
        <rFont val="Calibri"/>
        <family val="2"/>
        <charset val="238"/>
        <scheme val="minor"/>
      </rPr>
      <t xml:space="preserve"> Stopniščni prostor med osmi “B“ in “C“ (ogrevan prostor)</t>
    </r>
  </si>
  <si>
    <r>
      <t>K-K4</t>
    </r>
    <r>
      <rPr>
        <sz val="11"/>
        <color theme="1"/>
        <rFont val="Calibri"/>
        <family val="2"/>
        <charset val="238"/>
        <scheme val="minor"/>
      </rPr>
      <t xml:space="preserve"> Vezni hodnik, skladišča</t>
    </r>
  </si>
  <si>
    <r>
      <t>K-K4/a</t>
    </r>
    <r>
      <rPr>
        <sz val="11"/>
        <color theme="1"/>
        <rFont val="Calibri"/>
        <family val="2"/>
        <charset val="238"/>
        <scheme val="minor"/>
      </rPr>
      <t xml:space="preserve"> K4 v mokrih prostorih</t>
    </r>
  </si>
  <si>
    <r>
      <t>K-K4/b</t>
    </r>
    <r>
      <rPr>
        <sz val="11"/>
        <color theme="1"/>
        <rFont val="Calibri"/>
        <family val="2"/>
        <charset val="238"/>
        <scheme val="minor"/>
      </rPr>
      <t xml:space="preserve"> Hodnik na nadvišani podlagi (na nasutju)</t>
    </r>
  </si>
  <si>
    <r>
      <t>K-K4/c</t>
    </r>
    <r>
      <rPr>
        <sz val="11"/>
        <color theme="1"/>
        <rFont val="Calibri"/>
        <family val="2"/>
        <charset val="238"/>
        <scheme val="minor"/>
      </rPr>
      <t xml:space="preserve"> Prostor hodnika pred dif. stopnicami</t>
    </r>
  </si>
  <si>
    <r>
      <t xml:space="preserve">K-K4/d </t>
    </r>
    <r>
      <rPr>
        <sz val="11"/>
        <color theme="1"/>
        <rFont val="Calibri"/>
        <family val="2"/>
        <charset val="238"/>
        <scheme val="minor"/>
      </rPr>
      <t>Parkirne in povozne površine – delno  med osmi 19-20/D-I na nadvišani podlagi (nasutju)</t>
    </r>
  </si>
  <si>
    <r>
      <t xml:space="preserve">K-K5 </t>
    </r>
    <r>
      <rPr>
        <sz val="11"/>
        <color theme="1"/>
        <rFont val="Calibri"/>
        <family val="2"/>
        <charset val="238"/>
        <scheme val="minor"/>
      </rPr>
      <t>Energetski prostori: topl. in hladilna strojnica, šprinkler postaja (vse: tla izven strojnih naprav)</t>
    </r>
  </si>
  <si>
    <r>
      <t>K-K6</t>
    </r>
    <r>
      <rPr>
        <sz val="11"/>
        <color theme="1"/>
        <rFont val="Calibri"/>
        <family val="2"/>
        <charset val="238"/>
        <scheme val="minor"/>
      </rPr>
      <t xml:space="preserve"> Energetski prostor / klimati (tla izven strojnih naprav)</t>
    </r>
  </si>
  <si>
    <r>
      <t xml:space="preserve">K-K7 </t>
    </r>
    <r>
      <rPr>
        <sz val="11"/>
        <color theme="1"/>
        <rFont val="Calibri"/>
        <family val="2"/>
        <charset val="238"/>
        <scheme val="minor"/>
      </rPr>
      <t>Dvigalni jašek – dno</t>
    </r>
  </si>
  <si>
    <r>
      <t xml:space="preserve">K-K8 </t>
    </r>
    <r>
      <rPr>
        <sz val="11"/>
        <color theme="1"/>
        <rFont val="Calibri"/>
        <family val="2"/>
        <charset val="238"/>
        <scheme val="minor"/>
      </rPr>
      <t>Stopnišče v območju osi 19-20/O-M</t>
    </r>
  </si>
  <si>
    <r>
      <t xml:space="preserve">K-K8/a </t>
    </r>
    <r>
      <rPr>
        <sz val="11"/>
        <color theme="1"/>
        <rFont val="Calibri"/>
        <family val="2"/>
        <charset val="238"/>
        <scheme val="minor"/>
      </rPr>
      <t>Izhodna površina (predprostor iz stopnišča K8 v garažo na podvišani podlagi (nasutju))</t>
    </r>
  </si>
  <si>
    <r>
      <t>K-K10</t>
    </r>
    <r>
      <rPr>
        <sz val="11"/>
        <color theme="1"/>
        <rFont val="Calibri"/>
        <family val="2"/>
        <charset val="238"/>
        <scheme val="minor"/>
      </rPr>
      <t xml:space="preserve"> Študentski prostor, laboratorij, garderobe, arhiv</t>
    </r>
  </si>
  <si>
    <r>
      <t>K-K11</t>
    </r>
    <r>
      <rPr>
        <sz val="11"/>
        <color theme="1"/>
        <rFont val="Calibri"/>
        <family val="2"/>
        <charset val="238"/>
        <scheme val="minor"/>
      </rPr>
      <t xml:space="preserve"> Sanitarije, čistila (ogrevani prostori)</t>
    </r>
  </si>
  <si>
    <r>
      <t xml:space="preserve">K-P1 </t>
    </r>
    <r>
      <rPr>
        <sz val="11"/>
        <color theme="1"/>
        <rFont val="Calibri"/>
        <family val="2"/>
        <charset val="238"/>
        <scheme val="minor"/>
      </rPr>
      <t>Laboratoriji, /tla proti temp. ali ogr. kleti/</t>
    </r>
  </si>
  <si>
    <r>
      <t>K-P3</t>
    </r>
    <r>
      <rPr>
        <sz val="11"/>
        <color theme="1"/>
        <rFont val="Calibri"/>
        <family val="2"/>
        <charset val="238"/>
        <scheme val="minor"/>
      </rPr>
      <t xml:space="preserve"> Diesel agregat, plinska kotlovnica, kompresorska postaja (tla izven naprav)</t>
    </r>
  </si>
  <si>
    <r>
      <t>K-P4</t>
    </r>
    <r>
      <rPr>
        <sz val="11"/>
        <color theme="1"/>
        <rFont val="Calibri"/>
        <family val="2"/>
        <charset val="238"/>
        <scheme val="minor"/>
      </rPr>
      <t xml:space="preserve"> Energijski prostor / klimati (tla izven strojnih naprav) /prostor s temperaturno disipacijo/</t>
    </r>
  </si>
  <si>
    <r>
      <t>K-P5</t>
    </r>
    <r>
      <rPr>
        <sz val="11"/>
        <color theme="1"/>
        <rFont val="Calibri"/>
        <family val="2"/>
        <charset val="238"/>
        <scheme val="minor"/>
      </rPr>
      <t xml:space="preserve"> Sanitarije</t>
    </r>
  </si>
  <si>
    <r>
      <t xml:space="preserve">K-P8 </t>
    </r>
    <r>
      <rPr>
        <sz val="11"/>
        <color theme="1"/>
        <rFont val="Calibri"/>
        <family val="2"/>
        <charset val="238"/>
        <scheme val="minor"/>
      </rPr>
      <t>Laboratoriji, hodnik  antistatični elektro prevodni tlak</t>
    </r>
  </si>
  <si>
    <r>
      <t>K-P8/a</t>
    </r>
    <r>
      <rPr>
        <sz val="11"/>
        <color theme="1"/>
        <rFont val="Calibri"/>
        <family val="2"/>
        <charset val="238"/>
        <scheme val="minor"/>
      </rPr>
      <t xml:space="preserve">  K8 v mokrih prostorih (požarni laboratorij)</t>
    </r>
  </si>
  <si>
    <r>
      <t>K-P9</t>
    </r>
    <r>
      <rPr>
        <sz val="11"/>
        <color theme="1"/>
        <rFont val="Calibri"/>
        <family val="2"/>
        <charset val="238"/>
        <scheme val="minor"/>
      </rPr>
      <t xml:space="preserve"> Predprostor nizkonapetostnega stikališča</t>
    </r>
  </si>
  <si>
    <r>
      <t>ločilni sloj:</t>
    </r>
    <r>
      <rPr>
        <sz val="11"/>
        <color theme="1"/>
        <rFont val="Calibri"/>
        <family val="2"/>
        <charset val="238"/>
        <scheme val="minor"/>
      </rPr>
      <t xml:space="preserve"> PE folija 0,15mm</t>
    </r>
  </si>
  <si>
    <r>
      <t>K-E1</t>
    </r>
    <r>
      <rPr>
        <sz val="11"/>
        <color theme="1"/>
        <rFont val="Calibri"/>
        <family val="2"/>
        <charset val="238"/>
        <scheme val="minor"/>
      </rPr>
      <t xml:space="preserve"> Hodniki, dekanat</t>
    </r>
  </si>
  <si>
    <r>
      <t xml:space="preserve">K-E1/a </t>
    </r>
    <r>
      <rPr>
        <sz val="11"/>
        <color theme="1"/>
        <rFont val="Calibri"/>
        <family val="2"/>
        <charset val="238"/>
        <scheme val="minor"/>
      </rPr>
      <t>Laboratoriji, interni hodniki, kabineti prof., seminarske sobe, male učilnice</t>
    </r>
  </si>
  <si>
    <r>
      <t>K-E1/d</t>
    </r>
    <r>
      <rPr>
        <sz val="11"/>
        <color theme="1"/>
        <rFont val="Calibri"/>
        <family val="2"/>
        <charset val="238"/>
        <scheme val="minor"/>
      </rPr>
      <t xml:space="preserve"> Avla – 1.nadstropje</t>
    </r>
  </si>
  <si>
    <r>
      <t>K-E2</t>
    </r>
    <r>
      <rPr>
        <sz val="11"/>
        <color theme="1"/>
        <rFont val="Calibri"/>
        <family val="2"/>
        <charset val="238"/>
        <scheme val="minor"/>
      </rPr>
      <t xml:space="preserve"> Velike predavalnice</t>
    </r>
  </si>
  <si>
    <r>
      <t>K-E3</t>
    </r>
    <r>
      <rPr>
        <sz val="11"/>
        <color theme="1"/>
        <rFont val="Calibri"/>
        <family val="2"/>
        <charset val="238"/>
        <scheme val="minor"/>
      </rPr>
      <t xml:space="preserve"> Sanitarije</t>
    </r>
  </si>
  <si>
    <r>
      <t xml:space="preserve">K-E2/b </t>
    </r>
    <r>
      <rPr>
        <sz val="11"/>
        <color theme="1"/>
        <rFont val="Calibri"/>
        <family val="2"/>
        <charset val="238"/>
        <scheme val="minor"/>
      </rPr>
      <t>Velike predavalnice, tla pod kaskadnim amfiteatrom</t>
    </r>
  </si>
  <si>
    <r>
      <t xml:space="preserve">K-P2 </t>
    </r>
    <r>
      <rPr>
        <sz val="11"/>
        <color theme="1"/>
        <rFont val="Calibri"/>
        <family val="2"/>
        <charset val="238"/>
        <scheme val="minor"/>
      </rPr>
      <t>Parkirne in vozne površine, kolesarnica prostor za odpadke, ekološki otok... (pretežno pokrita površina)</t>
    </r>
  </si>
  <si>
    <r>
      <t xml:space="preserve">K-P2/a </t>
    </r>
    <r>
      <rPr>
        <sz val="11"/>
        <color theme="1"/>
        <rFont val="Calibri"/>
        <family val="2"/>
        <charset val="238"/>
        <scheme val="minor"/>
      </rPr>
      <t>Parkirne in vozne površine, odkrita površina (pod pergolo)</t>
    </r>
  </si>
  <si>
    <r>
      <t>K-K6/a</t>
    </r>
    <r>
      <rPr>
        <sz val="11"/>
        <color theme="1"/>
        <rFont val="Calibri"/>
        <family val="2"/>
        <charset val="238"/>
        <scheme val="minor"/>
      </rPr>
      <t xml:space="preserve"> Energetski prostor / klimati (tla pod strojnimi napravami)</t>
    </r>
  </si>
  <si>
    <r>
      <t>K-P4/a</t>
    </r>
    <r>
      <rPr>
        <sz val="11"/>
        <color theme="1"/>
        <rFont val="Calibri"/>
        <family val="2"/>
        <charset val="238"/>
        <scheme val="minor"/>
      </rPr>
      <t xml:space="preserve"> Energijski prostor / klimati (tla pod strojnimi napravami)</t>
    </r>
  </si>
  <si>
    <r>
      <t>K-K5/a</t>
    </r>
    <r>
      <rPr>
        <sz val="11"/>
        <color theme="1"/>
        <rFont val="Calibri"/>
        <family val="2"/>
        <charset val="238"/>
        <scheme val="minor"/>
      </rPr>
      <t xml:space="preserve"> Energetski prostori: topl. in hladilna strojnica, šprinkler postaja (tla pod strojnimi napravami) /prostor s temperaturno disipacijo/</t>
    </r>
  </si>
  <si>
    <t>K-P3/a Plinska kotlovnica, kompresorska postaja</t>
  </si>
  <si>
    <r>
      <t xml:space="preserve">SIST EN 13164, λ </t>
    </r>
    <r>
      <rPr>
        <vertAlign val="subscript"/>
        <sz val="11"/>
        <color indexed="8"/>
        <rFont val="Calibri"/>
        <family val="2"/>
        <charset val="238"/>
        <scheme val="minor"/>
      </rPr>
      <t>D</t>
    </r>
    <r>
      <rPr>
        <sz val="11"/>
        <color indexed="8"/>
        <rFont val="Calibri"/>
        <family val="2"/>
        <charset val="238"/>
        <scheme val="minor"/>
      </rPr>
      <t>=max. 0,036W/mK</t>
    </r>
  </si>
  <si>
    <r>
      <t xml:space="preserve">SIST EN 13164, λ </t>
    </r>
    <r>
      <rPr>
        <vertAlign val="subscript"/>
        <sz val="11"/>
        <rFont val="Calibri"/>
        <family val="2"/>
        <charset val="238"/>
        <scheme val="minor"/>
      </rPr>
      <t>D</t>
    </r>
    <r>
      <rPr>
        <sz val="11"/>
        <color theme="1"/>
        <rFont val="Calibri"/>
        <family val="2"/>
        <charset val="238"/>
        <scheme val="minor"/>
      </rPr>
      <t>=max. 0,036W/mK (tudi območje razvoda kanalizacije)</t>
    </r>
  </si>
  <si>
    <r>
      <t xml:space="preserve">SIST EN 13164, λ </t>
    </r>
    <r>
      <rPr>
        <vertAlign val="subscript"/>
        <sz val="11"/>
        <color indexed="8"/>
        <rFont val="Calibri"/>
        <family val="2"/>
        <charset val="238"/>
        <scheme val="minor"/>
      </rPr>
      <t>D</t>
    </r>
    <r>
      <rPr>
        <sz val="11"/>
        <color indexed="8"/>
        <rFont val="Calibri"/>
        <family val="2"/>
        <charset val="238"/>
        <scheme val="minor"/>
      </rPr>
      <t>=max. 0,036W/mK (tudi območje razvoda kanalizacije)</t>
    </r>
  </si>
  <si>
    <t>∆L'nw=18dB, npr. GEFICEL T-DZ 6-1mm ali enakovredno</t>
  </si>
  <si>
    <r>
      <t xml:space="preserve">SIST EN 13164, λ </t>
    </r>
    <r>
      <rPr>
        <vertAlign val="subscript"/>
        <sz val="11"/>
        <rFont val="Calibri"/>
        <family val="2"/>
        <charset val="238"/>
        <scheme val="minor"/>
      </rPr>
      <t>D</t>
    </r>
    <r>
      <rPr>
        <sz val="11"/>
        <color theme="1"/>
        <rFont val="Calibri"/>
        <family val="2"/>
        <charset val="238"/>
        <scheme val="minor"/>
      </rPr>
      <t>=max. 0,036W/mK</t>
    </r>
  </si>
  <si>
    <r>
      <t xml:space="preserve">SIST EN 13163, λ </t>
    </r>
    <r>
      <rPr>
        <vertAlign val="subscript"/>
        <sz val="11"/>
        <rFont val="Calibri"/>
        <family val="2"/>
        <charset val="238"/>
        <scheme val="minor"/>
      </rPr>
      <t>D</t>
    </r>
    <r>
      <rPr>
        <sz val="11"/>
        <color theme="1"/>
        <rFont val="Calibri"/>
        <family val="2"/>
        <charset val="238"/>
        <scheme val="minor"/>
      </rPr>
      <t>=max. 0,036W/mK, ρ= min.20kg/m3</t>
    </r>
  </si>
  <si>
    <t>∆L'nw=18dB</t>
  </si>
  <si>
    <r>
      <t xml:space="preserve">SIST EN 13163, λ </t>
    </r>
    <r>
      <rPr>
        <vertAlign val="subscript"/>
        <sz val="11"/>
        <rFont val="Calibri"/>
        <family val="2"/>
        <charset val="238"/>
        <scheme val="minor"/>
      </rPr>
      <t>D</t>
    </r>
    <r>
      <rPr>
        <sz val="11"/>
        <color theme="1"/>
        <rFont val="Calibri"/>
        <family val="2"/>
        <charset val="238"/>
        <scheme val="minor"/>
      </rPr>
      <t>=max. 0,036W/mK,               ρ= min.20kg/m3</t>
    </r>
  </si>
  <si>
    <r>
      <t xml:space="preserve">1cm granitokeramične plošče dim. 30/60/1 cm (vgraj. tankolepilno).  </t>
    </r>
    <r>
      <rPr>
        <sz val="11"/>
        <rFont val="Calibri"/>
        <family val="2"/>
        <charset val="238"/>
        <scheme val="minor"/>
      </rPr>
      <t>Barva po barvni karti, enobarvne brez vzorca, tekstura zrnata, mat finalna površina, brez glazure.Izbor vzorca potrdi projektant</t>
    </r>
  </si>
  <si>
    <r>
      <t xml:space="preserve">  barvan v substanci,s final.premazi</t>
    </r>
    <r>
      <rPr>
        <b/>
        <sz val="11"/>
        <rFont val="Calibri"/>
        <family val="2"/>
        <charset val="238"/>
        <scheme val="minor"/>
      </rPr>
      <t xml:space="preserve">  </t>
    </r>
    <r>
      <rPr>
        <sz val="11"/>
        <rFont val="Calibri"/>
        <family val="2"/>
        <charset val="238"/>
        <scheme val="minor"/>
      </rPr>
      <t>po recepturi proizvajalca, sestava:</t>
    </r>
    <r>
      <rPr>
        <b/>
        <sz val="11"/>
        <rFont val="Calibri"/>
        <family val="2"/>
        <charset val="238"/>
        <scheme val="minor"/>
      </rPr>
      <t xml:space="preserve">  </t>
    </r>
    <r>
      <rPr>
        <sz val="11"/>
        <rFont val="Calibri"/>
        <family val="2"/>
        <charset val="238"/>
        <scheme val="minor"/>
      </rPr>
      <t xml:space="preserve">cement,kvarcitni pesek min fi 0,1mm,kalcijkarbonati, vinylacetat,derivati celuloze,dodatki protidrsno R10.,vse postavljeno na predhodno očiščeno podlago,zatesnjenimi razpokami in premazano z pripadajočim primerjem </t>
    </r>
  </si>
  <si>
    <r>
      <t>POZOR:</t>
    </r>
    <r>
      <rPr>
        <sz val="11"/>
        <rFont val="Calibri"/>
        <family val="2"/>
        <charset val="238"/>
        <scheme val="minor"/>
      </rPr>
      <t xml:space="preserve"> Kvaliteta armature mora ustrezati razredu </t>
    </r>
    <r>
      <rPr>
        <b/>
        <sz val="11"/>
        <rFont val="Calibri"/>
        <family val="2"/>
        <charset val="238"/>
        <scheme val="minor"/>
      </rPr>
      <t>duktilnosti B</t>
    </r>
    <r>
      <rPr>
        <sz val="11"/>
        <rFont val="Calibri"/>
        <family val="2"/>
        <charset val="238"/>
        <scheme val="minor"/>
      </rPr>
      <t xml:space="preserve"> (SIST EN 1992:2005, Dodatek   C, t.č. C.1).</t>
    </r>
  </si>
  <si>
    <r>
      <t>POZOR:</t>
    </r>
    <r>
      <rPr>
        <sz val="11"/>
        <rFont val="Calibri"/>
        <family val="2"/>
        <charset val="238"/>
        <scheme val="minor"/>
      </rPr>
      <t xml:space="preserve"> Kvaliteta armature mora ustrezati razredu </t>
    </r>
    <r>
      <rPr>
        <b/>
        <sz val="11"/>
        <rFont val="Calibri"/>
        <family val="2"/>
        <charset val="238"/>
        <scheme val="minor"/>
      </rPr>
      <t>duktilnosti B</t>
    </r>
    <r>
      <rPr>
        <sz val="11"/>
        <rFont val="Calibri"/>
        <family val="2"/>
        <charset val="238"/>
        <scheme val="minor"/>
      </rPr>
      <t xml:space="preserve"> (SIST EN 1992:2005, Dodatek C, t.č. C.1).</t>
    </r>
  </si>
  <si>
    <r>
      <t>K-OB.ST-4</t>
    </r>
    <r>
      <rPr>
        <sz val="11"/>
        <rFont val="Calibri"/>
        <family val="2"/>
        <charset val="238"/>
        <scheme val="minor"/>
      </rPr>
      <t xml:space="preserve"> Obešen strop v požarnem laboratoriju in v radio laboratoriju.</t>
    </r>
  </si>
  <si>
    <r>
      <t>K-OB.ST-1</t>
    </r>
    <r>
      <rPr>
        <sz val="11"/>
        <rFont val="Calibri"/>
        <family val="2"/>
        <charset val="238"/>
        <scheme val="minor"/>
      </rPr>
      <t xml:space="preserve"> Obešen strop v pisarnah, hallih, sanitarijah in malih predavalnicah (višina 275cm nad gotovim tlakom)</t>
    </r>
  </si>
  <si>
    <t xml:space="preserve">  - stenski U profil 20/40/20mm za pritrditev robnih plošč</t>
  </si>
  <si>
    <t xml:space="preserve">   - prilagoditev kovinskih plošč pri prikrojevanju do anemostatov  v stropu. Vključno z  izrezom in ojačitev plošč z ojačitvenimi profili.</t>
  </si>
  <si>
    <t xml:space="preserve">   - prilagoditev plošč pri vgradnji elementov, kot okrogla vpihovalna rešetka za klima naprave, premer  20 do 50cm</t>
  </si>
  <si>
    <t xml:space="preserve">    - ojačitev plošč z vezano ploščo pri izrezih in dodatnimi alu okvirji širine 5 cm pri difuzorjih (vmesnih elementih in linijskih elementih) – glej detajl </t>
  </si>
  <si>
    <t xml:space="preserve">    - vso potrebno podkonstrukcijo za montažo luči in mehanično montažo električnih svetil (300x1500mm)</t>
  </si>
  <si>
    <r>
      <t>K-OB.ST-2</t>
    </r>
    <r>
      <rPr>
        <sz val="11"/>
        <rFont val="Calibri"/>
        <family val="2"/>
        <charset val="238"/>
        <scheme val="minor"/>
      </rPr>
      <t xml:space="preserve"> Obešen strop na hodnikih širine 150cm pred laboratoriji (višina 250cm nad gotovim tlakom)</t>
    </r>
  </si>
  <si>
    <t xml:space="preserve">  - jeklene konzole, ki niso zaključni profil stropa pri vgradnji linijskih robnih instalacijskih elementih</t>
  </si>
  <si>
    <r>
      <t>K-OB.ST-3</t>
    </r>
    <r>
      <rPr>
        <sz val="11"/>
        <rFont val="Calibri"/>
        <family val="2"/>
        <charset val="238"/>
        <scheme val="minor"/>
      </rPr>
      <t xml:space="preserve"> Obešen strop v pritličju nad parkiriščem (strop v treh nivojih 342cm, 300cm, 258cm nad gotovim tlakom)</t>
    </r>
  </si>
  <si>
    <r>
      <t xml:space="preserve"> </t>
    </r>
    <r>
      <rPr>
        <b/>
        <sz val="11"/>
        <rFont val="Calibri"/>
        <family val="2"/>
        <charset val="238"/>
        <scheme val="minor"/>
      </rPr>
      <t>OP: V ceni zajeti tudi – glej postavko a.</t>
    </r>
  </si>
  <si>
    <r>
      <t>K-OB-ST-5</t>
    </r>
    <r>
      <rPr>
        <sz val="11"/>
        <rFont val="Calibri"/>
        <family val="2"/>
        <charset val="238"/>
        <scheme val="minor"/>
      </rPr>
      <t xml:space="preserve"> Obešen akustični strop in resonator v veliki predavalnicah.</t>
    </r>
  </si>
  <si>
    <r>
      <t>K-OB.ST-6</t>
    </r>
    <r>
      <rPr>
        <sz val="11"/>
        <rFont val="Calibri"/>
        <family val="2"/>
        <charset val="238"/>
        <scheme val="minor"/>
      </rPr>
      <t xml:space="preserve"> Obešen akustično strop in absorber v velikih predavalnicah</t>
    </r>
  </si>
  <si>
    <t>EPOXI TLAKI:</t>
  </si>
  <si>
    <t>epoxi premaz</t>
  </si>
  <si>
    <t xml:space="preserve">samorazlivni epoxi </t>
  </si>
  <si>
    <t>EPOXI TLAKI SKUPAJ:</t>
  </si>
  <si>
    <t>filter aktivnosi po količinah</t>
  </si>
  <si>
    <t>LESENI TLAKI:</t>
  </si>
  <si>
    <t>industrijski kant parket -dekanat</t>
  </si>
  <si>
    <t>industrijski kant parket -velike predavalnice</t>
  </si>
  <si>
    <t>industrijski kant parket -stopnišče 1. - 3. nadstropje</t>
  </si>
  <si>
    <t>LESENI TLAKI SKUPAJ:</t>
  </si>
  <si>
    <t>KERAMIKA:</t>
  </si>
  <si>
    <t>stopniščna keramika</t>
  </si>
  <si>
    <t>talna keramika</t>
  </si>
  <si>
    <t>TALNA KERAMIKA SKUPAJ:</t>
  </si>
  <si>
    <t>ARDEX:</t>
  </si>
  <si>
    <t>ARDEX SKUPAJ:</t>
  </si>
  <si>
    <t>cementni finalni tlak- 1. nadstropje</t>
  </si>
  <si>
    <t>kletne stene - obodne</t>
  </si>
  <si>
    <t>kletne stene - notranje</t>
  </si>
  <si>
    <t xml:space="preserve">nadzemne stene </t>
  </si>
  <si>
    <t>BETONSKE STENE SKUPAJ:</t>
  </si>
  <si>
    <t>BETONSKE:</t>
  </si>
  <si>
    <t>ZIDANE:</t>
  </si>
  <si>
    <t>opečni modularni blok</t>
  </si>
  <si>
    <t>ZIDANE STENE SKUPAJ:</t>
  </si>
  <si>
    <t>KNAUF STENE:</t>
  </si>
  <si>
    <t>razni tipi knauf sten (požarne, zvočne, inštalacijske,…)</t>
  </si>
  <si>
    <t>KNAUF STENE SKUPAJ:</t>
  </si>
  <si>
    <t>stenska keramika</t>
  </si>
  <si>
    <t>STENSKA KERAMIKA SKUPAJ:</t>
  </si>
  <si>
    <t>SLIKOPLESKARSKA OBDELAVA:</t>
  </si>
  <si>
    <t>notranji akrilni opleski</t>
  </si>
  <si>
    <t>notranji epoxi opleski</t>
  </si>
  <si>
    <t>zunanji fasadni oplesk</t>
  </si>
  <si>
    <t>SLIKOPLESKARSKA OBDELAVA SKUPAJ:</t>
  </si>
  <si>
    <t>knauf strop</t>
  </si>
  <si>
    <t>kovinski lamelni strop</t>
  </si>
  <si>
    <t>kovinski ekspandirani strop</t>
  </si>
  <si>
    <t>akustični strop</t>
  </si>
  <si>
    <t>KNAUF STROP:</t>
  </si>
  <si>
    <t>KNAUF STROP SKUPAJ:</t>
  </si>
  <si>
    <t>Terminski plan z</t>
  </si>
  <si>
    <t>pričetek</t>
  </si>
  <si>
    <t>konec</t>
  </si>
  <si>
    <t>trajanje</t>
  </si>
  <si>
    <t xml:space="preserve"> (dni)</t>
  </si>
  <si>
    <t>1. nadstropje</t>
  </si>
  <si>
    <t>2. nadstropje</t>
  </si>
  <si>
    <t>3. nadstropje</t>
  </si>
  <si>
    <t>pritličje</t>
  </si>
  <si>
    <t>klet</t>
  </si>
  <si>
    <t xml:space="preserve"> -</t>
  </si>
  <si>
    <t>Etaža</t>
  </si>
  <si>
    <t>Lamela</t>
  </si>
  <si>
    <t>Količina</t>
  </si>
  <si>
    <t>Enota</t>
  </si>
  <si>
    <t>Vrsta del</t>
  </si>
  <si>
    <t>Vrsta pod del</t>
  </si>
  <si>
    <t>TP1-OD</t>
  </si>
  <si>
    <t>TP1-DO</t>
  </si>
  <si>
    <t>TP1-TR</t>
  </si>
  <si>
    <t>TP2-OD</t>
  </si>
  <si>
    <t>TP2-DO</t>
  </si>
  <si>
    <t>TP2-TR</t>
  </si>
  <si>
    <t>TP3-OD</t>
  </si>
  <si>
    <t>TP3-DO</t>
  </si>
  <si>
    <t>TP3-TR</t>
  </si>
  <si>
    <t>Cona</t>
  </si>
  <si>
    <t>Oznake vrstic</t>
  </si>
  <si>
    <t>Skupna vsota</t>
  </si>
  <si>
    <t>POVP TR</t>
  </si>
  <si>
    <t>MED TR</t>
  </si>
  <si>
    <t>KL</t>
  </si>
  <si>
    <t>celotna</t>
  </si>
  <si>
    <t>podložni beton</t>
  </si>
  <si>
    <r>
      <t>m</t>
    </r>
    <r>
      <rPr>
        <sz val="11"/>
        <color theme="1"/>
        <rFont val="Calibri"/>
        <family val="2"/>
        <charset val="238"/>
      </rPr>
      <t>³</t>
    </r>
  </si>
  <si>
    <t>LL</t>
  </si>
  <si>
    <t>PV</t>
  </si>
  <si>
    <t>DL</t>
  </si>
  <si>
    <t>PT</t>
  </si>
  <si>
    <t>plošča nad pritličjem</t>
  </si>
  <si>
    <t>1N</t>
  </si>
  <si>
    <t>plošča nad 1. nadstropjem</t>
  </si>
  <si>
    <t>2N</t>
  </si>
  <si>
    <t>plošča nad 2. nadstropjem</t>
  </si>
  <si>
    <t>3N</t>
  </si>
  <si>
    <t>plošča nad 3. nadstropjem</t>
  </si>
  <si>
    <t>tlaki / beton</t>
  </si>
  <si>
    <t xml:space="preserve">tlaki </t>
  </si>
  <si>
    <t>estrih</t>
  </si>
  <si>
    <r>
      <t>m</t>
    </r>
    <r>
      <rPr>
        <sz val="11"/>
        <color theme="1"/>
        <rFont val="Calibri"/>
        <family val="2"/>
        <charset val="238"/>
      </rPr>
      <t>²</t>
    </r>
  </si>
  <si>
    <t>pokrite površine</t>
  </si>
  <si>
    <t>odkrite površine</t>
  </si>
  <si>
    <t>pvc</t>
  </si>
  <si>
    <t>leseni tlaki - dekanat</t>
  </si>
  <si>
    <t>leseni tlaki - predavalnica</t>
  </si>
  <si>
    <t>ardex</t>
  </si>
  <si>
    <t>stene</t>
  </si>
  <si>
    <t>kleten obodne</t>
  </si>
  <si>
    <t>kleten notranje</t>
  </si>
  <si>
    <t>stene pritličja</t>
  </si>
  <si>
    <t>stene 1. nadstropja</t>
  </si>
  <si>
    <t>stene 2. nadstropja</t>
  </si>
  <si>
    <t>stene 3. nadstropja</t>
  </si>
  <si>
    <t>stene/betonske</t>
  </si>
  <si>
    <t>stene/zidane</t>
  </si>
  <si>
    <t>suhomontažne stene</t>
  </si>
  <si>
    <t>slikopleskarska dela</t>
  </si>
  <si>
    <t>strop</t>
  </si>
  <si>
    <t>kovinski, knauf,ekspandirani</t>
  </si>
  <si>
    <t>Štetje od TP1-DO</t>
  </si>
  <si>
    <t>Štetje od TP3-DO</t>
  </si>
  <si>
    <t>Štetje od TP2-DO</t>
  </si>
  <si>
    <t>procent/lamelo</t>
  </si>
  <si>
    <t>(prazno)</t>
  </si>
</sst>
</file>

<file path=xl/styles.xml><?xml version="1.0" encoding="utf-8"?>
<styleSheet xmlns="http://schemas.openxmlformats.org/spreadsheetml/2006/main" xmlns:mc="http://schemas.openxmlformats.org/markup-compatibility/2006" xmlns:x14ac="http://schemas.microsoft.com/office/spreadsheetml/2009/9/ac" mc:Ignorable="x14ac">
  <fonts count="33"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0"/>
      <name val="Arial"/>
      <family val="2"/>
      <charset val="238"/>
    </font>
    <font>
      <sz val="10"/>
      <name val="Arial"/>
      <family val="2"/>
      <charset val="1"/>
    </font>
    <font>
      <sz val="9"/>
      <name val="Arial"/>
      <family val="2"/>
      <charset val="1"/>
    </font>
    <font>
      <i/>
      <sz val="10"/>
      <name val="Arial"/>
      <family val="2"/>
      <charset val="1"/>
    </font>
    <font>
      <i/>
      <sz val="9"/>
      <name val="Arial"/>
      <family val="2"/>
      <charset val="1"/>
    </font>
    <font>
      <b/>
      <sz val="10"/>
      <name val="Arial"/>
      <family val="2"/>
      <charset val="238"/>
    </font>
    <font>
      <b/>
      <sz val="10"/>
      <name val="Arial"/>
      <family val="2"/>
      <charset val="1"/>
    </font>
    <font>
      <u/>
      <sz val="10"/>
      <name val="Arial"/>
      <family val="2"/>
      <charset val="1"/>
    </font>
    <font>
      <vertAlign val="subscript"/>
      <sz val="10"/>
      <color indexed="8"/>
      <name val="Arial"/>
      <family val="2"/>
      <charset val="238"/>
    </font>
    <font>
      <sz val="10"/>
      <color indexed="8"/>
      <name val="Arial"/>
      <family val="2"/>
      <charset val="238"/>
    </font>
    <font>
      <vertAlign val="subscript"/>
      <sz val="10"/>
      <name val="Arial"/>
      <family val="2"/>
      <charset val="238"/>
    </font>
    <font>
      <sz val="10.5"/>
      <name val="Arial"/>
      <family val="2"/>
      <charset val="1"/>
    </font>
    <font>
      <b/>
      <sz val="12"/>
      <color theme="1"/>
      <name val="Calibri"/>
      <family val="2"/>
      <charset val="238"/>
      <scheme val="minor"/>
    </font>
    <font>
      <b/>
      <sz val="9"/>
      <name val="Arial"/>
      <family val="2"/>
      <charset val="1"/>
    </font>
    <font>
      <b/>
      <u/>
      <sz val="9"/>
      <name val="Arial"/>
      <family val="2"/>
      <charset val="1"/>
    </font>
    <font>
      <b/>
      <u/>
      <sz val="10"/>
      <name val="Arial"/>
      <family val="2"/>
      <charset val="1"/>
    </font>
    <font>
      <sz val="11"/>
      <color rgb="FFFF0000"/>
      <name val="Calibri"/>
      <family val="2"/>
      <charset val="238"/>
      <scheme val="minor"/>
    </font>
    <font>
      <b/>
      <sz val="11"/>
      <name val="Calibri"/>
      <family val="2"/>
      <charset val="238"/>
      <scheme val="minor"/>
    </font>
    <font>
      <sz val="11"/>
      <name val="Calibri"/>
      <family val="2"/>
      <charset val="238"/>
      <scheme val="minor"/>
    </font>
    <font>
      <i/>
      <sz val="11"/>
      <name val="Calibri"/>
      <family val="2"/>
      <charset val="238"/>
      <scheme val="minor"/>
    </font>
    <font>
      <u/>
      <sz val="11"/>
      <name val="Calibri"/>
      <family val="2"/>
      <charset val="238"/>
      <scheme val="minor"/>
    </font>
    <font>
      <vertAlign val="subscript"/>
      <sz val="11"/>
      <color indexed="8"/>
      <name val="Calibri"/>
      <family val="2"/>
      <charset val="238"/>
      <scheme val="minor"/>
    </font>
    <font>
      <sz val="11"/>
      <color indexed="8"/>
      <name val="Calibri"/>
      <family val="2"/>
      <charset val="238"/>
      <scheme val="minor"/>
    </font>
    <font>
      <vertAlign val="subscript"/>
      <sz val="11"/>
      <name val="Calibri"/>
      <family val="2"/>
      <charset val="238"/>
      <scheme val="minor"/>
    </font>
    <font>
      <b/>
      <u/>
      <sz val="11"/>
      <name val="Calibri"/>
      <family val="2"/>
      <charset val="238"/>
      <scheme val="minor"/>
    </font>
    <font>
      <b/>
      <sz val="11"/>
      <color rgb="FFFF0000"/>
      <name val="Calibri"/>
      <family val="2"/>
      <charset val="238"/>
      <scheme val="minor"/>
    </font>
    <font>
      <sz val="11"/>
      <color theme="1"/>
      <name val="Calibri"/>
      <family val="2"/>
      <charset val="238"/>
    </font>
  </fonts>
  <fills count="6">
    <fill>
      <patternFill patternType="none"/>
    </fill>
    <fill>
      <patternFill patternType="gray125"/>
    </fill>
    <fill>
      <patternFill patternType="solid">
        <fgColor rgb="FFFFFF00"/>
        <bgColor indexed="64"/>
      </patternFill>
    </fill>
    <fill>
      <patternFill patternType="solid">
        <fgColor theme="9"/>
        <bgColor indexed="64"/>
      </patternFill>
    </fill>
    <fill>
      <patternFill patternType="solid">
        <fgColor rgb="FFFFC000"/>
        <bgColor indexed="64"/>
      </patternFill>
    </fill>
    <fill>
      <patternFill patternType="solid">
        <fgColor theme="8" tint="0.79998168889431442"/>
        <bgColor indexed="64"/>
      </patternFill>
    </fill>
  </fills>
  <borders count="8">
    <border>
      <left/>
      <right/>
      <top/>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2">
    <xf numFmtId="0" fontId="0" fillId="0" borderId="0"/>
    <xf numFmtId="0" fontId="6" fillId="0" borderId="0"/>
  </cellStyleXfs>
  <cellXfs count="192">
    <xf numFmtId="0" fontId="0" fillId="0" borderId="0" xfId="0"/>
    <xf numFmtId="0" fontId="7" fillId="0" borderId="0" xfId="1" applyNumberFormat="1" applyFont="1" applyFill="1" applyBorder="1" applyAlignment="1">
      <alignment horizontal="left" vertical="top" wrapText="1"/>
    </xf>
    <xf numFmtId="0" fontId="8" fillId="0" borderId="0" xfId="1" applyNumberFormat="1" applyFont="1" applyFill="1" applyBorder="1" applyAlignment="1">
      <alignment horizontal="left" vertical="top" wrapText="1"/>
    </xf>
    <xf numFmtId="4" fontId="7" fillId="0" borderId="0" xfId="1" applyNumberFormat="1" applyFont="1" applyFill="1" applyBorder="1" applyAlignment="1">
      <alignment horizontal="right" vertical="top" wrapText="1"/>
    </xf>
    <xf numFmtId="4" fontId="7" fillId="0" borderId="0" xfId="1" applyNumberFormat="1" applyFont="1" applyFill="1" applyBorder="1" applyAlignment="1">
      <alignment horizontal="center" vertical="top" wrapText="1"/>
    </xf>
    <xf numFmtId="4" fontId="7" fillId="0" borderId="0" xfId="1" applyNumberFormat="1" applyFont="1" applyFill="1" applyBorder="1" applyAlignment="1">
      <alignment vertical="top" wrapText="1"/>
    </xf>
    <xf numFmtId="4" fontId="7" fillId="0" borderId="0" xfId="1" applyNumberFormat="1" applyFont="1" applyFill="1" applyAlignment="1">
      <alignment wrapText="1"/>
    </xf>
    <xf numFmtId="4" fontId="7" fillId="0" borderId="0" xfId="1" applyNumberFormat="1" applyFont="1" applyFill="1" applyBorder="1" applyAlignment="1">
      <alignment horizontal="right" wrapText="1"/>
    </xf>
    <xf numFmtId="4" fontId="0" fillId="0" borderId="0" xfId="0" applyNumberFormat="1" applyAlignment="1">
      <alignment wrapText="1"/>
    </xf>
    <xf numFmtId="4" fontId="9" fillId="0" borderId="0" xfId="1" applyNumberFormat="1" applyFont="1" applyFill="1" applyAlignment="1">
      <alignment horizontal="left" vertical="top" wrapText="1"/>
    </xf>
    <xf numFmtId="4" fontId="10" fillId="0" borderId="0" xfId="1" applyNumberFormat="1" applyFont="1" applyFill="1" applyAlignment="1">
      <alignment horizontal="left"/>
    </xf>
    <xf numFmtId="4" fontId="7" fillId="0" borderId="0" xfId="1" applyNumberFormat="1" applyFont="1" applyFill="1" applyAlignment="1">
      <alignment horizontal="right" wrapText="1"/>
    </xf>
    <xf numFmtId="0" fontId="7" fillId="0" borderId="0" xfId="1" applyFont="1" applyFill="1" applyAlignment="1">
      <alignment horizontal="center"/>
    </xf>
    <xf numFmtId="4" fontId="7" fillId="0" borderId="0" xfId="1" applyNumberFormat="1" applyFont="1" applyFill="1" applyBorder="1" applyAlignment="1">
      <alignment vertical="top"/>
    </xf>
    <xf numFmtId="4" fontId="0" fillId="0" borderId="0" xfId="0" applyNumberFormat="1"/>
    <xf numFmtId="0" fontId="7" fillId="0" borderId="0" xfId="1" applyFont="1" applyFill="1" applyAlignment="1">
      <alignment horizontal="left" vertical="top" wrapText="1"/>
    </xf>
    <xf numFmtId="0" fontId="8" fillId="0" borderId="0" xfId="1" applyFont="1" applyFill="1" applyAlignment="1">
      <alignment horizontal="left" wrapText="1"/>
    </xf>
    <xf numFmtId="4" fontId="7" fillId="0" borderId="0" xfId="1" applyNumberFormat="1" applyFont="1" applyFill="1" applyAlignment="1">
      <alignment horizontal="left" vertical="top" wrapText="1"/>
    </xf>
    <xf numFmtId="0" fontId="5" fillId="0" borderId="0" xfId="0" applyFont="1"/>
    <xf numFmtId="0" fontId="11" fillId="0" borderId="0" xfId="1" applyFont="1" applyFill="1" applyAlignment="1">
      <alignment horizontal="left" vertical="top" wrapText="1"/>
    </xf>
    <xf numFmtId="0" fontId="12" fillId="0" borderId="0" xfId="1" applyFont="1" applyFill="1" applyAlignment="1">
      <alignment horizontal="left" vertical="top" wrapText="1"/>
    </xf>
    <xf numFmtId="4" fontId="8" fillId="0" borderId="0" xfId="1" applyNumberFormat="1" applyFont="1" applyFill="1" applyAlignment="1">
      <alignment horizontal="left"/>
    </xf>
    <xf numFmtId="0" fontId="13" fillId="0" borderId="0" xfId="1" applyFont="1" applyFill="1" applyAlignment="1">
      <alignment horizontal="left" vertical="top" wrapText="1"/>
    </xf>
    <xf numFmtId="0" fontId="9" fillId="0" borderId="0" xfId="1" applyFont="1" applyFill="1" applyAlignment="1">
      <alignment horizontal="left" vertical="top" wrapText="1"/>
    </xf>
    <xf numFmtId="4" fontId="7" fillId="0" borderId="0" xfId="1" applyNumberFormat="1" applyFont="1" applyFill="1" applyBorder="1" applyAlignment="1"/>
    <xf numFmtId="0" fontId="7" fillId="0" borderId="0" xfId="1" applyNumberFormat="1" applyFont="1" applyFill="1" applyBorder="1" applyAlignment="1">
      <alignment vertical="top"/>
    </xf>
    <xf numFmtId="0" fontId="13" fillId="2" borderId="0" xfId="1" applyFont="1" applyFill="1" applyAlignment="1">
      <alignment horizontal="left" vertical="top" wrapText="1"/>
    </xf>
    <xf numFmtId="0" fontId="18" fillId="3" borderId="0" xfId="0" applyFont="1" applyFill="1"/>
    <xf numFmtId="0" fontId="0" fillId="0" borderId="0" xfId="0" applyFill="1" applyAlignment="1">
      <alignment horizontal="left" vertical="top" wrapText="1"/>
    </xf>
    <xf numFmtId="4" fontId="5" fillId="0" borderId="0" xfId="0" applyNumberFormat="1" applyFont="1"/>
    <xf numFmtId="4" fontId="7" fillId="0" borderId="0" xfId="1" applyNumberFormat="1" applyFont="1" applyFill="1" applyBorder="1" applyAlignment="1">
      <alignment horizontal="left" vertical="top" wrapText="1"/>
    </xf>
    <xf numFmtId="4" fontId="8" fillId="0" borderId="0" xfId="1" applyNumberFormat="1" applyFont="1" applyFill="1" applyBorder="1" applyAlignment="1">
      <alignment horizontal="left" vertical="top" wrapText="1"/>
    </xf>
    <xf numFmtId="4" fontId="7" fillId="0" borderId="0" xfId="1" applyNumberFormat="1" applyFont="1" applyFill="1" applyBorder="1" applyAlignment="1">
      <alignment horizontal="center" vertical="top"/>
    </xf>
    <xf numFmtId="4" fontId="7" fillId="0" borderId="0" xfId="1" applyNumberFormat="1" applyFont="1" applyFill="1"/>
    <xf numFmtId="0" fontId="8" fillId="0" borderId="0" xfId="1" applyFont="1" applyFill="1" applyAlignment="1">
      <alignment horizontal="left"/>
    </xf>
    <xf numFmtId="4" fontId="11" fillId="0" borderId="0" xfId="1" applyNumberFormat="1" applyFont="1" applyFill="1" applyBorder="1" applyAlignment="1">
      <alignment horizontal="left" vertical="top" wrapText="1"/>
    </xf>
    <xf numFmtId="0" fontId="8" fillId="2" borderId="0" xfId="1" applyFont="1" applyFill="1" applyAlignment="1">
      <alignment horizontal="left"/>
    </xf>
    <xf numFmtId="4" fontId="8" fillId="2" borderId="0" xfId="1" applyNumberFormat="1" applyFont="1" applyFill="1" applyBorder="1" applyAlignment="1">
      <alignment horizontal="left" vertical="top" wrapText="1"/>
    </xf>
    <xf numFmtId="4" fontId="9" fillId="0" borderId="0" xfId="1" applyNumberFormat="1" applyFont="1" applyFill="1" applyBorder="1" applyAlignment="1">
      <alignment horizontal="left" vertical="top" wrapText="1"/>
    </xf>
    <xf numFmtId="0" fontId="19" fillId="0" borderId="0" xfId="1" applyFont="1" applyFill="1" applyAlignment="1">
      <alignment horizontal="left" wrapText="1"/>
    </xf>
    <xf numFmtId="2" fontId="7" fillId="0" borderId="0" xfId="1" applyNumberFormat="1" applyFont="1" applyFill="1" applyBorder="1" applyAlignment="1">
      <alignment horizontal="left" vertical="top" wrapText="1"/>
    </xf>
    <xf numFmtId="2" fontId="8" fillId="0" borderId="0" xfId="1" applyNumberFormat="1" applyFont="1" applyFill="1" applyBorder="1" applyAlignment="1">
      <alignment horizontal="left" vertical="top" wrapText="1"/>
    </xf>
    <xf numFmtId="4" fontId="7" fillId="0" borderId="0" xfId="1" applyNumberFormat="1" applyFont="1" applyFill="1" applyBorder="1"/>
    <xf numFmtId="4" fontId="7" fillId="0" borderId="0" xfId="1" applyNumberFormat="1" applyFont="1" applyFill="1" applyAlignment="1">
      <alignment horizontal="right"/>
    </xf>
    <xf numFmtId="4" fontId="7" fillId="0" borderId="0" xfId="1" applyNumberFormat="1" applyFont="1" applyFill="1" applyAlignment="1">
      <alignment horizontal="center" wrapText="1"/>
    </xf>
    <xf numFmtId="4" fontId="7" fillId="0" borderId="0" xfId="1" applyNumberFormat="1" applyFont="1" applyFill="1" applyBorder="1" applyAlignment="1">
      <alignment horizontal="right"/>
    </xf>
    <xf numFmtId="0" fontId="7" fillId="0" borderId="0" xfId="1" applyFont="1" applyFill="1" applyBorder="1" applyAlignment="1">
      <alignment horizontal="left" vertical="top" wrapText="1"/>
    </xf>
    <xf numFmtId="0" fontId="20" fillId="0" borderId="0" xfId="1" applyFont="1" applyFill="1" applyAlignment="1">
      <alignment horizontal="left"/>
    </xf>
    <xf numFmtId="4" fontId="21" fillId="0" borderId="0" xfId="1" applyNumberFormat="1" applyFont="1" applyFill="1" applyAlignment="1">
      <alignment horizontal="right" wrapText="1"/>
    </xf>
    <xf numFmtId="0" fontId="21" fillId="0" borderId="0" xfId="1" applyFont="1" applyFill="1" applyAlignment="1">
      <alignment horizontal="center"/>
    </xf>
    <xf numFmtId="4" fontId="21" fillId="0" borderId="0" xfId="1" applyNumberFormat="1" applyFont="1" applyFill="1"/>
    <xf numFmtId="4" fontId="9" fillId="0" borderId="0" xfId="1" applyNumberFormat="1" applyFont="1" applyFill="1" applyBorder="1" applyAlignment="1">
      <alignment horizontal="right" vertical="top" wrapText="1"/>
    </xf>
    <xf numFmtId="4" fontId="7" fillId="0" borderId="0" xfId="1" applyNumberFormat="1" applyFont="1" applyFill="1" applyAlignment="1">
      <alignment vertical="top"/>
    </xf>
    <xf numFmtId="4" fontId="8" fillId="0" borderId="0" xfId="1" applyNumberFormat="1" applyFont="1" applyFill="1" applyBorder="1" applyAlignment="1">
      <alignment horizontal="justify" vertical="top" wrapText="1"/>
    </xf>
    <xf numFmtId="4" fontId="12" fillId="0" borderId="0" xfId="1" applyNumberFormat="1" applyFont="1" applyFill="1" applyBorder="1" applyAlignment="1">
      <alignment horizontal="left" vertical="top" wrapText="1"/>
    </xf>
    <xf numFmtId="0" fontId="21" fillId="0" borderId="0" xfId="1" applyFont="1" applyFill="1" applyAlignment="1">
      <alignment horizontal="left" vertical="top" wrapText="1"/>
    </xf>
    <xf numFmtId="4" fontId="21" fillId="0" borderId="0" xfId="1" applyNumberFormat="1" applyFont="1" applyFill="1" applyBorder="1" applyAlignment="1">
      <alignment horizontal="right" vertical="top" wrapText="1"/>
    </xf>
    <xf numFmtId="4" fontId="21" fillId="0" borderId="0" xfId="1" applyNumberFormat="1" applyFont="1" applyFill="1" applyBorder="1" applyAlignment="1">
      <alignment horizontal="center" vertical="top"/>
    </xf>
    <xf numFmtId="4" fontId="21" fillId="0" borderId="0" xfId="1" applyNumberFormat="1" applyFont="1" applyFill="1" applyBorder="1" applyAlignment="1">
      <alignment vertical="top"/>
    </xf>
    <xf numFmtId="0" fontId="18" fillId="0" borderId="0" xfId="0" applyFont="1"/>
    <xf numFmtId="0" fontId="23" fillId="0" borderId="0" xfId="1" applyFont="1" applyFill="1" applyAlignment="1">
      <alignment horizontal="left" vertical="top" wrapText="1"/>
    </xf>
    <xf numFmtId="0" fontId="23" fillId="0" borderId="0" xfId="1" applyFont="1" applyFill="1" applyBorder="1" applyAlignment="1">
      <alignment horizontal="left" vertical="top" wrapText="1"/>
    </xf>
    <xf numFmtId="0" fontId="5" fillId="0" borderId="0" xfId="0" applyFont="1" applyFill="1" applyBorder="1"/>
    <xf numFmtId="0" fontId="4" fillId="0" borderId="0" xfId="0" applyFont="1"/>
    <xf numFmtId="0" fontId="4" fillId="0" borderId="1" xfId="0" applyFont="1" applyBorder="1"/>
    <xf numFmtId="4" fontId="4" fillId="0" borderId="0" xfId="0" applyNumberFormat="1" applyFont="1" applyAlignment="1">
      <alignment wrapText="1"/>
    </xf>
    <xf numFmtId="4" fontId="4" fillId="0" borderId="0" xfId="0" applyNumberFormat="1" applyFont="1"/>
    <xf numFmtId="4" fontId="4" fillId="0" borderId="1" xfId="0" applyNumberFormat="1" applyFont="1" applyBorder="1"/>
    <xf numFmtId="0" fontId="4" fillId="0" borderId="0" xfId="0" applyFont="1" applyFill="1" applyAlignment="1">
      <alignment horizontal="left" vertical="top" wrapText="1"/>
    </xf>
    <xf numFmtId="4" fontId="4" fillId="0" borderId="0" xfId="0" applyNumberFormat="1" applyFont="1" applyBorder="1"/>
    <xf numFmtId="0" fontId="24" fillId="0" borderId="0" xfId="1" applyNumberFormat="1" applyFont="1" applyFill="1" applyBorder="1" applyAlignment="1">
      <alignment horizontal="left" vertical="top" wrapText="1"/>
    </xf>
    <xf numFmtId="4" fontId="24" fillId="0" borderId="0" xfId="1" applyNumberFormat="1" applyFont="1" applyFill="1" applyBorder="1" applyAlignment="1">
      <alignment horizontal="right" wrapText="1"/>
    </xf>
    <xf numFmtId="0" fontId="24" fillId="0" borderId="0" xfId="1" applyFont="1" applyFill="1" applyAlignment="1">
      <alignment horizontal="left"/>
    </xf>
    <xf numFmtId="4" fontId="24" fillId="0" borderId="0" xfId="1" applyNumberFormat="1" applyFont="1" applyFill="1" applyAlignment="1">
      <alignment horizontal="right" wrapText="1"/>
    </xf>
    <xf numFmtId="0" fontId="24" fillId="0" borderId="1" xfId="1" applyNumberFormat="1" applyFont="1" applyFill="1" applyBorder="1" applyAlignment="1">
      <alignment horizontal="left" vertical="top" wrapText="1"/>
    </xf>
    <xf numFmtId="4" fontId="24" fillId="0" borderId="1" xfId="1" applyNumberFormat="1" applyFont="1" applyFill="1" applyBorder="1" applyAlignment="1">
      <alignment horizontal="right" wrapText="1"/>
    </xf>
    <xf numFmtId="4" fontId="23" fillId="0" borderId="0" xfId="1" applyNumberFormat="1" applyFont="1" applyFill="1" applyAlignment="1">
      <alignment horizontal="right" wrapText="1"/>
    </xf>
    <xf numFmtId="4" fontId="24" fillId="0" borderId="1" xfId="1" applyNumberFormat="1" applyFont="1" applyFill="1" applyBorder="1" applyAlignment="1">
      <alignment horizontal="left" vertical="top" wrapText="1"/>
    </xf>
    <xf numFmtId="4" fontId="23" fillId="0" borderId="0" xfId="1" applyNumberFormat="1" applyFont="1" applyFill="1" applyBorder="1" applyAlignment="1">
      <alignment horizontal="left" vertical="top" wrapText="1"/>
    </xf>
    <xf numFmtId="0" fontId="5" fillId="3" borderId="0" xfId="0" applyFont="1" applyFill="1"/>
    <xf numFmtId="4" fontId="24" fillId="0" borderId="0" xfId="1" applyNumberFormat="1" applyFont="1" applyFill="1" applyBorder="1" applyAlignment="1">
      <alignment horizontal="right" vertical="top" wrapText="1"/>
    </xf>
    <xf numFmtId="4" fontId="24" fillId="0" borderId="0" xfId="1" applyNumberFormat="1" applyFont="1" applyFill="1" applyBorder="1" applyAlignment="1">
      <alignment horizontal="center" vertical="top" wrapText="1"/>
    </xf>
    <xf numFmtId="4" fontId="24" fillId="0" borderId="0" xfId="1" applyNumberFormat="1" applyFont="1" applyFill="1" applyBorder="1" applyAlignment="1">
      <alignment vertical="top" wrapText="1"/>
    </xf>
    <xf numFmtId="4" fontId="24" fillId="0" borderId="0" xfId="1" applyNumberFormat="1" applyFont="1" applyFill="1" applyAlignment="1">
      <alignment wrapText="1"/>
    </xf>
    <xf numFmtId="4" fontId="24" fillId="0" borderId="0" xfId="1" applyNumberFormat="1" applyFont="1" applyFill="1" applyBorder="1" applyAlignment="1">
      <alignment horizontal="center" vertical="top"/>
    </xf>
    <xf numFmtId="4" fontId="24" fillId="0" borderId="0" xfId="1" applyNumberFormat="1" applyFont="1" applyFill="1" applyBorder="1" applyAlignment="1">
      <alignment vertical="top"/>
    </xf>
    <xf numFmtId="0" fontId="24" fillId="0" borderId="0" xfId="1" applyFont="1" applyFill="1" applyAlignment="1">
      <alignment horizontal="left" vertical="top" wrapText="1"/>
    </xf>
    <xf numFmtId="0" fontId="24" fillId="0" borderId="0" xfId="1" applyFont="1" applyFill="1" applyAlignment="1">
      <alignment horizontal="left" wrapText="1"/>
    </xf>
    <xf numFmtId="4" fontId="25" fillId="0" borderId="0" xfId="1" applyNumberFormat="1" applyFont="1" applyFill="1" applyAlignment="1">
      <alignment horizontal="left" vertical="top" wrapText="1"/>
    </xf>
    <xf numFmtId="4" fontId="25" fillId="0" borderId="0" xfId="1" applyNumberFormat="1" applyFont="1" applyFill="1" applyAlignment="1">
      <alignment horizontal="left"/>
    </xf>
    <xf numFmtId="0" fontId="24" fillId="0" borderId="0" xfId="1" applyFont="1" applyFill="1" applyAlignment="1">
      <alignment horizontal="center"/>
    </xf>
    <xf numFmtId="4" fontId="24" fillId="0" borderId="0" xfId="1" applyNumberFormat="1" applyFont="1" applyFill="1" applyAlignment="1">
      <alignment horizontal="left" vertical="top" wrapText="1"/>
    </xf>
    <xf numFmtId="4" fontId="24" fillId="0" borderId="0" xfId="1" applyNumberFormat="1" applyFont="1" applyFill="1" applyAlignment="1">
      <alignment horizontal="left"/>
    </xf>
    <xf numFmtId="0" fontId="26" fillId="0" borderId="0" xfId="1" applyFont="1" applyFill="1" applyAlignment="1">
      <alignment horizontal="left" vertical="top" wrapText="1"/>
    </xf>
    <xf numFmtId="0" fontId="26" fillId="2" borderId="0" xfId="1" applyFont="1" applyFill="1" applyAlignment="1">
      <alignment horizontal="left" vertical="top" wrapText="1"/>
    </xf>
    <xf numFmtId="4" fontId="24" fillId="0" borderId="0" xfId="1" applyNumberFormat="1" applyFont="1" applyFill="1" applyBorder="1" applyAlignment="1"/>
    <xf numFmtId="0" fontId="24" fillId="0" borderId="0" xfId="1" applyNumberFormat="1" applyFont="1" applyFill="1" applyBorder="1" applyAlignment="1">
      <alignment vertical="top"/>
    </xf>
    <xf numFmtId="0" fontId="25" fillId="0" borderId="0" xfId="1" applyFont="1" applyFill="1" applyAlignment="1">
      <alignment horizontal="left" vertical="top" wrapText="1"/>
    </xf>
    <xf numFmtId="0" fontId="24" fillId="0" borderId="1" xfId="1" applyFont="1" applyFill="1" applyBorder="1" applyAlignment="1">
      <alignment horizontal="left" vertical="top" wrapText="1"/>
    </xf>
    <xf numFmtId="4" fontId="24" fillId="0" borderId="1" xfId="1" applyNumberFormat="1" applyFont="1" applyFill="1" applyBorder="1" applyAlignment="1">
      <alignment horizontal="left"/>
    </xf>
    <xf numFmtId="0" fontId="24" fillId="0" borderId="1" xfId="1" applyFont="1" applyFill="1" applyBorder="1" applyAlignment="1">
      <alignment horizontal="center"/>
    </xf>
    <xf numFmtId="4" fontId="24" fillId="0" borderId="1" xfId="1" applyNumberFormat="1" applyFont="1" applyFill="1" applyBorder="1" applyAlignment="1">
      <alignment vertical="top"/>
    </xf>
    <xf numFmtId="0" fontId="22" fillId="0" borderId="0" xfId="1" applyFont="1" applyFill="1" applyAlignment="1">
      <alignment horizontal="left" vertical="top" wrapText="1"/>
    </xf>
    <xf numFmtId="0" fontId="24" fillId="0" borderId="0" xfId="1" applyFont="1" applyFill="1" applyBorder="1" applyAlignment="1">
      <alignment horizontal="left" vertical="top" wrapText="1"/>
    </xf>
    <xf numFmtId="4" fontId="24" fillId="0" borderId="0" xfId="1" applyNumberFormat="1" applyFont="1" applyFill="1" applyBorder="1" applyAlignment="1">
      <alignment horizontal="left"/>
    </xf>
    <xf numFmtId="0" fontId="24" fillId="0" borderId="0" xfId="1" applyFont="1" applyFill="1" applyBorder="1" applyAlignment="1">
      <alignment horizontal="center"/>
    </xf>
    <xf numFmtId="0" fontId="22" fillId="0" borderId="0" xfId="1" applyFont="1" applyFill="1" applyBorder="1" applyAlignment="1">
      <alignment horizontal="center" vertical="top" wrapText="1"/>
    </xf>
    <xf numFmtId="4" fontId="22" fillId="0" borderId="0" xfId="1" applyNumberFormat="1" applyFont="1" applyFill="1" applyBorder="1" applyAlignment="1">
      <alignment horizontal="left"/>
    </xf>
    <xf numFmtId="4" fontId="23" fillId="0" borderId="0" xfId="1" applyNumberFormat="1" applyFont="1" applyFill="1" applyBorder="1" applyAlignment="1">
      <alignment horizontal="right" wrapText="1"/>
    </xf>
    <xf numFmtId="4" fontId="24" fillId="0" borderId="0" xfId="1" applyNumberFormat="1" applyFont="1" applyFill="1" applyBorder="1" applyAlignment="1">
      <alignment horizontal="left" vertical="top" wrapText="1"/>
    </xf>
    <xf numFmtId="4" fontId="24" fillId="0" borderId="0" xfId="1" applyNumberFormat="1" applyFont="1" applyFill="1"/>
    <xf numFmtId="0" fontId="24" fillId="2" borderId="0" xfId="1" applyFont="1" applyFill="1" applyAlignment="1">
      <alignment horizontal="left"/>
    </xf>
    <xf numFmtId="4" fontId="24" fillId="2" borderId="0" xfId="1" applyNumberFormat="1" applyFont="1" applyFill="1" applyBorder="1" applyAlignment="1">
      <alignment horizontal="left" vertical="top" wrapText="1"/>
    </xf>
    <xf numFmtId="4" fontId="25" fillId="0" borderId="0" xfId="1" applyNumberFormat="1" applyFont="1" applyFill="1" applyBorder="1" applyAlignment="1">
      <alignment horizontal="right" vertical="top" wrapText="1"/>
    </xf>
    <xf numFmtId="4" fontId="25" fillId="0" borderId="0" xfId="1" applyNumberFormat="1" applyFont="1" applyFill="1" applyBorder="1" applyAlignment="1">
      <alignment horizontal="left" vertical="top" wrapText="1"/>
    </xf>
    <xf numFmtId="0" fontId="23" fillId="0" borderId="0" xfId="1" applyFont="1" applyFill="1" applyAlignment="1">
      <alignment horizontal="left" wrapText="1"/>
    </xf>
    <xf numFmtId="2" fontId="24" fillId="0" borderId="0" xfId="1" applyNumberFormat="1" applyFont="1" applyFill="1" applyBorder="1" applyAlignment="1">
      <alignment horizontal="left" vertical="top" wrapText="1"/>
    </xf>
    <xf numFmtId="4" fontId="24" fillId="0" borderId="0" xfId="1" applyNumberFormat="1" applyFont="1" applyFill="1" applyBorder="1"/>
    <xf numFmtId="4" fontId="24" fillId="0" borderId="0" xfId="1" applyNumberFormat="1" applyFont="1" applyFill="1" applyAlignment="1">
      <alignment horizontal="right"/>
    </xf>
    <xf numFmtId="4" fontId="24" fillId="0" borderId="0" xfId="1" applyNumberFormat="1" applyFont="1" applyFill="1" applyAlignment="1">
      <alignment horizontal="center" wrapText="1"/>
    </xf>
    <xf numFmtId="4" fontId="24" fillId="0" borderId="0" xfId="1" applyNumberFormat="1" applyFont="1" applyFill="1" applyBorder="1" applyAlignment="1">
      <alignment horizontal="right"/>
    </xf>
    <xf numFmtId="0" fontId="30" fillId="0" borderId="0" xfId="1" applyFont="1" applyFill="1" applyAlignment="1">
      <alignment horizontal="left"/>
    </xf>
    <xf numFmtId="4" fontId="30" fillId="0" borderId="0" xfId="1" applyNumberFormat="1" applyFont="1" applyFill="1" applyAlignment="1">
      <alignment horizontal="right" wrapText="1"/>
    </xf>
    <xf numFmtId="0" fontId="30" fillId="0" borderId="0" xfId="1" applyFont="1" applyFill="1" applyAlignment="1">
      <alignment horizontal="center"/>
    </xf>
    <xf numFmtId="4" fontId="30" fillId="0" borderId="0" xfId="1" applyNumberFormat="1" applyFont="1" applyFill="1"/>
    <xf numFmtId="4" fontId="24" fillId="0" borderId="0" xfId="1" applyNumberFormat="1" applyFont="1" applyFill="1" applyAlignment="1">
      <alignment vertical="top"/>
    </xf>
    <xf numFmtId="4" fontId="24" fillId="0" borderId="0" xfId="1" applyNumberFormat="1" applyFont="1" applyFill="1" applyBorder="1" applyAlignment="1">
      <alignment horizontal="justify" vertical="top" wrapText="1"/>
    </xf>
    <xf numFmtId="0" fontId="30" fillId="0" borderId="0" xfId="1" applyFont="1" applyFill="1" applyAlignment="1">
      <alignment horizontal="left" vertical="top" wrapText="1"/>
    </xf>
    <xf numFmtId="4" fontId="30" fillId="0" borderId="0" xfId="1" applyNumberFormat="1" applyFont="1" applyFill="1" applyBorder="1" applyAlignment="1">
      <alignment horizontal="right" vertical="top" wrapText="1"/>
    </xf>
    <xf numFmtId="4" fontId="30" fillId="0" borderId="0" xfId="1" applyNumberFormat="1" applyFont="1" applyFill="1" applyBorder="1" applyAlignment="1">
      <alignment horizontal="center" vertical="top"/>
    </xf>
    <xf numFmtId="4" fontId="30" fillId="0" borderId="0" xfId="1" applyNumberFormat="1" applyFont="1" applyFill="1" applyBorder="1" applyAlignment="1">
      <alignment vertical="top"/>
    </xf>
    <xf numFmtId="4" fontId="24" fillId="0" borderId="1" xfId="1" applyNumberFormat="1" applyFont="1" applyFill="1" applyBorder="1" applyAlignment="1">
      <alignment horizontal="center" vertical="top"/>
    </xf>
    <xf numFmtId="4" fontId="24" fillId="2" borderId="0" xfId="1" applyNumberFormat="1" applyFont="1" applyFill="1" applyAlignment="1">
      <alignment horizontal="right" wrapText="1"/>
    </xf>
    <xf numFmtId="0" fontId="24" fillId="0" borderId="1" xfId="1" applyFont="1" applyFill="1" applyBorder="1" applyAlignment="1">
      <alignment horizontal="left"/>
    </xf>
    <xf numFmtId="0" fontId="5" fillId="4" borderId="0" xfId="0" applyFont="1" applyFill="1"/>
    <xf numFmtId="4" fontId="24" fillId="0" borderId="1" xfId="1" applyNumberFormat="1" applyFont="1" applyFill="1" applyBorder="1"/>
    <xf numFmtId="4" fontId="23" fillId="0" borderId="0" xfId="1" applyNumberFormat="1" applyFont="1" applyFill="1" applyBorder="1"/>
    <xf numFmtId="0" fontId="24" fillId="0" borderId="1" xfId="1" applyFont="1" applyFill="1" applyBorder="1" applyAlignment="1">
      <alignment horizontal="left" wrapText="1"/>
    </xf>
    <xf numFmtId="4" fontId="24" fillId="0" borderId="1" xfId="1" applyNumberFormat="1" applyFont="1" applyFill="1" applyBorder="1" applyAlignment="1">
      <alignment horizontal="right"/>
    </xf>
    <xf numFmtId="4" fontId="24" fillId="0" borderId="1" xfId="1" applyNumberFormat="1" applyFont="1" applyFill="1" applyBorder="1" applyAlignment="1">
      <alignment horizontal="center" wrapText="1"/>
    </xf>
    <xf numFmtId="4" fontId="23" fillId="0" borderId="0" xfId="1" applyNumberFormat="1" applyFont="1" applyFill="1" applyAlignment="1">
      <alignment horizontal="right"/>
    </xf>
    <xf numFmtId="0" fontId="4" fillId="0" borderId="0" xfId="0" applyFont="1" applyBorder="1"/>
    <xf numFmtId="4" fontId="24" fillId="0" borderId="1" xfId="1" applyNumberFormat="1" applyFont="1" applyFill="1" applyBorder="1" applyAlignment="1">
      <alignment horizontal="left" vertical="top"/>
    </xf>
    <xf numFmtId="4" fontId="24" fillId="0" borderId="1" xfId="1" applyNumberFormat="1" applyFont="1" applyFill="1" applyBorder="1" applyAlignment="1">
      <alignment horizontal="justify" vertical="top" wrapText="1"/>
    </xf>
    <xf numFmtId="4" fontId="24" fillId="0" borderId="1" xfId="1" applyNumberFormat="1" applyFont="1" applyFill="1" applyBorder="1" applyAlignment="1">
      <alignment horizontal="right" vertical="top" wrapText="1"/>
    </xf>
    <xf numFmtId="0" fontId="3" fillId="0" borderId="0" xfId="0" applyFont="1"/>
    <xf numFmtId="14" fontId="4" fillId="0" borderId="0" xfId="0" applyNumberFormat="1" applyFont="1"/>
    <xf numFmtId="14" fontId="4" fillId="0" borderId="0" xfId="0" applyNumberFormat="1" applyFont="1" applyAlignment="1">
      <alignment horizontal="left"/>
    </xf>
    <xf numFmtId="0" fontId="3" fillId="0" borderId="0" xfId="0" applyFont="1" applyAlignment="1">
      <alignment horizontal="left"/>
    </xf>
    <xf numFmtId="0" fontId="3" fillId="0" borderId="0" xfId="0" applyFont="1" applyBorder="1"/>
    <xf numFmtId="0" fontId="3" fillId="0" borderId="1" xfId="0" applyFont="1" applyBorder="1"/>
    <xf numFmtId="14" fontId="3" fillId="0" borderId="0" xfId="0" applyNumberFormat="1" applyFont="1"/>
    <xf numFmtId="0" fontId="31" fillId="0" borderId="0" xfId="0" applyFont="1" applyAlignment="1">
      <alignment horizontal="left"/>
    </xf>
    <xf numFmtId="14" fontId="31" fillId="0" borderId="0" xfId="0" applyNumberFormat="1" applyFont="1" applyAlignment="1">
      <alignment horizontal="left"/>
    </xf>
    <xf numFmtId="0" fontId="3" fillId="0" borderId="0" xfId="0" applyFont="1" applyAlignment="1">
      <alignment horizontal="center"/>
    </xf>
    <xf numFmtId="0" fontId="2" fillId="0" borderId="0" xfId="0" applyFont="1" applyBorder="1"/>
    <xf numFmtId="14" fontId="5" fillId="0" borderId="0" xfId="0" applyNumberFormat="1" applyFont="1"/>
    <xf numFmtId="0" fontId="2" fillId="0" borderId="0" xfId="0" applyFont="1" applyAlignment="1">
      <alignment horizontal="center"/>
    </xf>
    <xf numFmtId="4" fontId="24" fillId="0" borderId="0" xfId="1" applyNumberFormat="1" applyFont="1" applyFill="1" applyBorder="1" applyAlignment="1">
      <alignment horizontal="left" vertical="top"/>
    </xf>
    <xf numFmtId="14" fontId="5" fillId="0" borderId="0" xfId="0" applyNumberFormat="1" applyFont="1" applyFill="1"/>
    <xf numFmtId="0" fontId="4" fillId="0" borderId="0" xfId="0" applyFont="1" applyFill="1"/>
    <xf numFmtId="0" fontId="0" fillId="0" borderId="2" xfId="0" applyBorder="1"/>
    <xf numFmtId="0" fontId="0" fillId="0" borderId="0" xfId="0" applyBorder="1"/>
    <xf numFmtId="0" fontId="0" fillId="0" borderId="3" xfId="0" applyBorder="1"/>
    <xf numFmtId="0" fontId="0" fillId="0" borderId="0" xfId="0" pivotButton="1"/>
    <xf numFmtId="0" fontId="0" fillId="0" borderId="0" xfId="0" applyAlignment="1">
      <alignment horizontal="left"/>
    </xf>
    <xf numFmtId="0" fontId="0" fillId="0" borderId="0" xfId="0" applyNumberFormat="1"/>
    <xf numFmtId="0" fontId="0" fillId="0" borderId="0" xfId="0" applyAlignment="1">
      <alignment horizontal="left" indent="1"/>
    </xf>
    <xf numFmtId="0" fontId="5" fillId="0" borderId="4" xfId="0" applyFont="1" applyBorder="1"/>
    <xf numFmtId="0" fontId="5" fillId="0" borderId="5" xfId="0" applyFont="1" applyBorder="1"/>
    <xf numFmtId="0" fontId="5" fillId="0" borderId="6" xfId="0" applyFont="1" applyBorder="1"/>
    <xf numFmtId="14" fontId="0" fillId="0" borderId="0" xfId="0" applyNumberFormat="1" applyBorder="1"/>
    <xf numFmtId="0" fontId="0" fillId="0" borderId="0" xfId="0" applyFill="1" applyBorder="1"/>
    <xf numFmtId="14" fontId="0" fillId="0" borderId="2" xfId="0" applyNumberFormat="1" applyBorder="1"/>
    <xf numFmtId="2" fontId="0" fillId="0" borderId="0" xfId="0" applyNumberFormat="1"/>
    <xf numFmtId="4" fontId="0" fillId="0" borderId="2" xfId="0" applyNumberFormat="1" applyBorder="1"/>
    <xf numFmtId="4" fontId="5" fillId="0" borderId="4" xfId="0" applyNumberFormat="1" applyFont="1" applyBorder="1"/>
    <xf numFmtId="0" fontId="0" fillId="0" borderId="3" xfId="0" applyFill="1" applyBorder="1"/>
    <xf numFmtId="4" fontId="0" fillId="0" borderId="2" xfId="0" applyNumberFormat="1" applyFill="1" applyBorder="1"/>
    <xf numFmtId="14" fontId="4" fillId="0" borderId="0" xfId="0" applyNumberFormat="1" applyFont="1" applyFill="1"/>
    <xf numFmtId="0" fontId="4" fillId="0" borderId="1" xfId="0" applyFont="1" applyFill="1" applyBorder="1"/>
    <xf numFmtId="1" fontId="4" fillId="0" borderId="0" xfId="0" applyNumberFormat="1" applyFont="1" applyFill="1"/>
    <xf numFmtId="4" fontId="0" fillId="0" borderId="0" xfId="0" applyNumberFormat="1" applyBorder="1"/>
    <xf numFmtId="4" fontId="0" fillId="0" borderId="0" xfId="0" applyNumberFormat="1" applyFill="1" applyBorder="1"/>
    <xf numFmtId="4" fontId="5" fillId="0" borderId="5" xfId="0" applyNumberFormat="1" applyFont="1" applyBorder="1" applyAlignment="1">
      <alignment horizontal="center"/>
    </xf>
    <xf numFmtId="4" fontId="5" fillId="0" borderId="2" xfId="0" applyNumberFormat="1" applyFont="1" applyFill="1" applyBorder="1"/>
    <xf numFmtId="4" fontId="5" fillId="0" borderId="2" xfId="0" applyNumberFormat="1" applyFont="1" applyBorder="1"/>
    <xf numFmtId="0" fontId="0" fillId="0" borderId="0" xfId="0" applyAlignment="1">
      <alignment horizontal="left" indent="2"/>
    </xf>
    <xf numFmtId="4" fontId="5" fillId="5" borderId="2" xfId="0" applyNumberFormat="1" applyFont="1" applyFill="1" applyBorder="1"/>
    <xf numFmtId="0" fontId="0" fillId="0" borderId="0" xfId="0" applyAlignment="1">
      <alignment horizontal="left" indent="3"/>
    </xf>
    <xf numFmtId="0" fontId="5" fillId="0" borderId="7" xfId="0" applyFont="1" applyBorder="1"/>
    <xf numFmtId="0" fontId="0" fillId="0" borderId="7" xfId="0" applyBorder="1"/>
  </cellXfs>
  <cellStyles count="2">
    <cellStyle name="Navadno 2" xfId="1"/>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pivotCache/_rels/pivotCacheDefinition1.xml.rels><?xml version="1.0" encoding="UTF-8" standalone="yes"?>
<Relationships xmlns="http://schemas.openxmlformats.org/package/2006/relationships"><Relationship Id="rId2" Type="http://schemas.microsoft.com/office/2006/relationships/xlExternalLinkPath/xlPathMissing" Target="filter%20aktivnosti%20po%20tipu.xlsx" TargetMode="External"/><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Author" refreshedDate="42040.67034675926" createdVersion="5" refreshedVersion="5" minRefreshableVersion="3" recordCount="363">
  <cacheSource type="worksheet">
    <worksheetSource ref="A1:Q1048576" sheet="PREGLED-TP" r:id="rId2"/>
  </cacheSource>
  <cacheFields count="16">
    <cacheField name="Etaža" numFmtId="0">
      <sharedItems containsBlank="1" count="6">
        <s v="KL"/>
        <m/>
        <s v="PT"/>
        <s v="1N"/>
        <s v="2N"/>
        <s v="3N"/>
      </sharedItems>
    </cacheField>
    <cacheField name="Lamela" numFmtId="0">
      <sharedItems containsBlank="1" count="4">
        <m/>
        <s v="LL"/>
        <s v="PV"/>
        <s v="DL"/>
      </sharedItems>
    </cacheField>
    <cacheField name="Cona" numFmtId="0">
      <sharedItems containsBlank="1" count="2">
        <s v="celotna"/>
        <m/>
      </sharedItems>
    </cacheField>
    <cacheField name="Vrsta del" numFmtId="0">
      <sharedItems containsBlank="1" count="7">
        <s v="tlaki / beton"/>
        <m/>
        <s v="tlaki "/>
        <s v="stene/betonske"/>
        <s v="stene/zidane"/>
        <s v="stene"/>
        <s v="strop"/>
      </sharedItems>
    </cacheField>
    <cacheField name="Vrsta pod del" numFmtId="0">
      <sharedItems containsBlank="1" count="29">
        <s v="podložni beton"/>
        <m/>
        <s v="temeljna plošča"/>
        <s v="plošča nad kletjo"/>
        <s v="plošča nad pritličjem"/>
        <s v="plošča nad 1. nadstropjem"/>
        <s v="plošča nad 2. nadstropjem"/>
        <s v="plošča nad 3. nadstropjem"/>
        <s v="estrih"/>
        <s v="pokrite površine"/>
        <s v="odkrite površine"/>
        <s v="energetski del"/>
        <s v="pvc"/>
        <s v="epoxi premaz"/>
        <s v="leseni tlaki - dekanat"/>
        <s v="leseni tlaki - predavalnica"/>
        <s v="talna keramika"/>
        <s v="ardex"/>
        <s v="kleten obodne"/>
        <s v="kleten notranje"/>
        <s v="stene pritličja"/>
        <s v="stene 1. nadstropja"/>
        <s v="stene 2. nadstropja"/>
        <s v="stene 3. nadstropja"/>
        <s v="opečni modularni blok"/>
        <s v="suhomontažne stene"/>
        <s v="stenska keramika"/>
        <s v="slikopleskarska dela"/>
        <s v="kovinski, knauf,ekspandirani"/>
      </sharedItems>
    </cacheField>
    <cacheField name="Količina" numFmtId="4">
      <sharedItems containsString="0" containsBlank="1" containsNumber="1" minValue="125.13" maxValue="27113.68" count="24">
        <n v="581.09"/>
        <m/>
        <n v="3486.56"/>
        <n v="1709.63"/>
        <n v="5187.0600000000004"/>
        <n v="14274.04"/>
        <n v="2940.73"/>
        <n v="1062.48"/>
        <n v="125.13"/>
        <n v="10412.36"/>
        <n v="12129.23"/>
        <n v="592"/>
        <n v="229.64"/>
        <n v="1013.69"/>
        <n v="606.83000000000004"/>
        <n v="386.13"/>
        <n v="273.02999999999997"/>
        <n v="1933.03"/>
        <n v="208.23"/>
        <n v="15555.76"/>
        <n v="2308.1999999999998"/>
        <n v="27113.68"/>
        <n v="11489.26"/>
        <n v="8969.11"/>
      </sharedItems>
    </cacheField>
    <cacheField name="Enota" numFmtId="0">
      <sharedItems containsBlank="1"/>
    </cacheField>
    <cacheField name="TP1-OD" numFmtId="0">
      <sharedItems containsNonDate="0" containsDate="1" containsString="0" containsBlank="1" minDate="2012-08-27T00:00:00" maxDate="2013-11-20T00:00:00"/>
    </cacheField>
    <cacheField name="TP1-DO" numFmtId="0">
      <sharedItems containsNonDate="0" containsDate="1" containsString="0" containsBlank="1" minDate="2012-10-05T00:00:00" maxDate="2013-12-20T00:00:00"/>
    </cacheField>
    <cacheField name="TP1-TR" numFmtId="0">
      <sharedItems containsString="0" containsBlank="1" containsNumber="1" containsInteger="1" minValue="0" maxValue="129"/>
    </cacheField>
    <cacheField name="TP2-OD" numFmtId="0">
      <sharedItems containsNonDate="0" containsDate="1" containsString="0" containsBlank="1" minDate="2012-08-10T00:00:00" maxDate="2013-10-12T00:00:00"/>
    </cacheField>
    <cacheField name="TP2-DO" numFmtId="0">
      <sharedItems containsNonDate="0" containsDate="1" containsString="0" containsBlank="1" minDate="2012-09-12T00:00:00" maxDate="2013-11-08T00:00:00"/>
    </cacheField>
    <cacheField name="TP2-TR" numFmtId="0">
      <sharedItems containsString="0" containsBlank="1" containsNumber="1" containsInteger="1" minValue="-339" maxValue="181"/>
    </cacheField>
    <cacheField name="TP3-OD" numFmtId="0">
      <sharedItems containsNonDate="0" containsDate="1" containsString="0" containsBlank="1" minDate="2013-01-14T00:00:00" maxDate="2013-11-19T00:00:00"/>
    </cacheField>
    <cacheField name="TP3-DO" numFmtId="0">
      <sharedItems containsNonDate="0" containsDate="1" containsString="0" containsBlank="1" minDate="2013-06-21T00:00:00" maxDate="2014-01-04T00:00:00"/>
    </cacheField>
    <cacheField name="TP3-TR" numFmtId="0">
      <sharedItems containsString="0" containsBlank="1" containsNumber="1" containsInteger="1" minValue="0" maxValue="207"/>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363">
  <r>
    <x v="0"/>
    <x v="0"/>
    <x v="0"/>
    <x v="0"/>
    <x v="0"/>
    <x v="0"/>
    <s v="m³"/>
    <m/>
    <m/>
    <n v="0"/>
    <d v="2012-08-10T00:00:00"/>
    <d v="2012-09-12T00:00:00"/>
    <n v="33"/>
    <m/>
    <m/>
    <n v="0"/>
  </r>
  <r>
    <x v="0"/>
    <x v="1"/>
    <x v="1"/>
    <x v="0"/>
    <x v="0"/>
    <x v="1"/>
    <s v="m³"/>
    <m/>
    <m/>
    <n v="0"/>
    <m/>
    <m/>
    <n v="0"/>
    <m/>
    <m/>
    <n v="0"/>
  </r>
  <r>
    <x v="0"/>
    <x v="2"/>
    <x v="1"/>
    <x v="0"/>
    <x v="0"/>
    <x v="1"/>
    <s v="m³"/>
    <m/>
    <m/>
    <n v="0"/>
    <m/>
    <m/>
    <n v="0"/>
    <m/>
    <m/>
    <n v="0"/>
  </r>
  <r>
    <x v="0"/>
    <x v="3"/>
    <x v="1"/>
    <x v="0"/>
    <x v="0"/>
    <x v="1"/>
    <s v="m³"/>
    <m/>
    <m/>
    <n v="0"/>
    <m/>
    <m/>
    <n v="0"/>
    <m/>
    <m/>
    <n v="0"/>
  </r>
  <r>
    <x v="1"/>
    <x v="0"/>
    <x v="1"/>
    <x v="1"/>
    <x v="1"/>
    <x v="1"/>
    <m/>
    <m/>
    <m/>
    <m/>
    <m/>
    <m/>
    <m/>
    <m/>
    <m/>
    <m/>
  </r>
  <r>
    <x v="0"/>
    <x v="0"/>
    <x v="0"/>
    <x v="0"/>
    <x v="2"/>
    <x v="2"/>
    <s v="m³"/>
    <d v="2012-08-27T00:00:00"/>
    <d v="2012-10-05T00:00:00"/>
    <n v="39"/>
    <d v="2012-08-22T00:00:00"/>
    <d v="2012-09-20T00:00:00"/>
    <n v="29"/>
    <m/>
    <m/>
    <n v="0"/>
  </r>
  <r>
    <x v="0"/>
    <x v="1"/>
    <x v="1"/>
    <x v="0"/>
    <x v="2"/>
    <x v="1"/>
    <s v="m³"/>
    <m/>
    <m/>
    <n v="0"/>
    <m/>
    <m/>
    <n v="0"/>
    <m/>
    <m/>
    <n v="0"/>
  </r>
  <r>
    <x v="0"/>
    <x v="2"/>
    <x v="1"/>
    <x v="0"/>
    <x v="2"/>
    <x v="1"/>
    <s v="m³"/>
    <m/>
    <m/>
    <n v="0"/>
    <m/>
    <m/>
    <n v="0"/>
    <m/>
    <m/>
    <n v="0"/>
  </r>
  <r>
    <x v="0"/>
    <x v="3"/>
    <x v="1"/>
    <x v="0"/>
    <x v="2"/>
    <x v="1"/>
    <s v="m³"/>
    <m/>
    <m/>
    <n v="0"/>
    <m/>
    <m/>
    <n v="0"/>
    <m/>
    <m/>
    <n v="0"/>
  </r>
  <r>
    <x v="1"/>
    <x v="0"/>
    <x v="1"/>
    <x v="1"/>
    <x v="1"/>
    <x v="1"/>
    <m/>
    <m/>
    <m/>
    <m/>
    <m/>
    <m/>
    <m/>
    <m/>
    <m/>
    <m/>
  </r>
  <r>
    <x v="0"/>
    <x v="0"/>
    <x v="0"/>
    <x v="0"/>
    <x v="3"/>
    <x v="3"/>
    <s v="m³"/>
    <d v="2013-10-08T00:00:00"/>
    <d v="2013-11-15T00:00:00"/>
    <n v="38"/>
    <d v="2012-10-08T00:00:00"/>
    <d v="2012-11-10T00:00:00"/>
    <n v="33"/>
    <m/>
    <m/>
    <n v="0"/>
  </r>
  <r>
    <x v="0"/>
    <x v="1"/>
    <x v="1"/>
    <x v="0"/>
    <x v="3"/>
    <x v="1"/>
    <s v="m³"/>
    <m/>
    <m/>
    <n v="0"/>
    <m/>
    <m/>
    <n v="0"/>
    <m/>
    <m/>
    <n v="0"/>
  </r>
  <r>
    <x v="0"/>
    <x v="2"/>
    <x v="1"/>
    <x v="0"/>
    <x v="3"/>
    <x v="1"/>
    <s v="m³"/>
    <m/>
    <m/>
    <n v="0"/>
    <m/>
    <m/>
    <n v="0"/>
    <m/>
    <m/>
    <n v="0"/>
  </r>
  <r>
    <x v="0"/>
    <x v="3"/>
    <x v="1"/>
    <x v="0"/>
    <x v="3"/>
    <x v="1"/>
    <s v="m³"/>
    <m/>
    <m/>
    <n v="0"/>
    <m/>
    <m/>
    <n v="0"/>
    <m/>
    <m/>
    <n v="0"/>
  </r>
  <r>
    <x v="1"/>
    <x v="0"/>
    <x v="1"/>
    <x v="1"/>
    <x v="1"/>
    <x v="1"/>
    <m/>
    <m/>
    <m/>
    <m/>
    <m/>
    <m/>
    <m/>
    <m/>
    <m/>
    <m/>
  </r>
  <r>
    <x v="2"/>
    <x v="0"/>
    <x v="0"/>
    <x v="0"/>
    <x v="4"/>
    <x v="4"/>
    <s v="m³"/>
    <d v="2013-11-19T00:00:00"/>
    <d v="2013-12-19T00:00:00"/>
    <n v="30"/>
    <d v="2012-11-19T00:00:00"/>
    <d v="2012-12-15T00:00:00"/>
    <n v="26"/>
    <m/>
    <m/>
    <n v="0"/>
  </r>
  <r>
    <x v="2"/>
    <x v="1"/>
    <x v="1"/>
    <x v="0"/>
    <x v="4"/>
    <x v="1"/>
    <s v="m³"/>
    <m/>
    <m/>
    <n v="0"/>
    <m/>
    <m/>
    <n v="0"/>
    <m/>
    <m/>
    <n v="0"/>
  </r>
  <r>
    <x v="2"/>
    <x v="2"/>
    <x v="1"/>
    <x v="0"/>
    <x v="4"/>
    <x v="1"/>
    <s v="m³"/>
    <m/>
    <m/>
    <n v="0"/>
    <m/>
    <m/>
    <n v="0"/>
    <m/>
    <m/>
    <n v="0"/>
  </r>
  <r>
    <x v="2"/>
    <x v="3"/>
    <x v="1"/>
    <x v="0"/>
    <x v="4"/>
    <x v="1"/>
    <s v="m³"/>
    <m/>
    <m/>
    <n v="0"/>
    <m/>
    <m/>
    <n v="0"/>
    <m/>
    <m/>
    <n v="0"/>
  </r>
  <r>
    <x v="1"/>
    <x v="0"/>
    <x v="1"/>
    <x v="1"/>
    <x v="1"/>
    <x v="1"/>
    <m/>
    <m/>
    <m/>
    <m/>
    <m/>
    <m/>
    <m/>
    <m/>
    <m/>
    <m/>
  </r>
  <r>
    <x v="3"/>
    <x v="0"/>
    <x v="0"/>
    <x v="0"/>
    <x v="5"/>
    <x v="1"/>
    <s v="m³"/>
    <d v="2013-01-07T00:00:00"/>
    <d v="2013-01-28T00:00:00"/>
    <n v="21"/>
    <d v="2013-01-03T00:00:00"/>
    <d v="2013-01-21T00:00:00"/>
    <n v="18"/>
    <m/>
    <m/>
    <n v="0"/>
  </r>
  <r>
    <x v="3"/>
    <x v="1"/>
    <x v="1"/>
    <x v="0"/>
    <x v="5"/>
    <x v="1"/>
    <s v="m³"/>
    <m/>
    <m/>
    <n v="0"/>
    <m/>
    <m/>
    <n v="0"/>
    <m/>
    <m/>
    <n v="0"/>
  </r>
  <r>
    <x v="3"/>
    <x v="2"/>
    <x v="1"/>
    <x v="0"/>
    <x v="5"/>
    <x v="1"/>
    <s v="m³"/>
    <m/>
    <m/>
    <n v="0"/>
    <m/>
    <m/>
    <n v="0"/>
    <m/>
    <m/>
    <n v="0"/>
  </r>
  <r>
    <x v="3"/>
    <x v="3"/>
    <x v="1"/>
    <x v="0"/>
    <x v="5"/>
    <x v="1"/>
    <s v="m³"/>
    <m/>
    <m/>
    <n v="0"/>
    <m/>
    <m/>
    <n v="0"/>
    <m/>
    <m/>
    <n v="0"/>
  </r>
  <r>
    <x v="1"/>
    <x v="0"/>
    <x v="1"/>
    <x v="1"/>
    <x v="1"/>
    <x v="1"/>
    <m/>
    <m/>
    <m/>
    <m/>
    <m/>
    <m/>
    <m/>
    <m/>
    <m/>
    <m/>
  </r>
  <r>
    <x v="4"/>
    <x v="0"/>
    <x v="0"/>
    <x v="0"/>
    <x v="6"/>
    <x v="1"/>
    <s v="m³"/>
    <d v="2013-01-31T00:00:00"/>
    <d v="2013-02-25T00:00:00"/>
    <n v="25"/>
    <d v="2013-01-31T00:00:00"/>
    <d v="2013-02-21T00:00:00"/>
    <n v="21"/>
    <m/>
    <m/>
    <n v="0"/>
  </r>
  <r>
    <x v="4"/>
    <x v="1"/>
    <x v="1"/>
    <x v="0"/>
    <x v="6"/>
    <x v="1"/>
    <s v="m³"/>
    <m/>
    <m/>
    <n v="0"/>
    <m/>
    <m/>
    <n v="0"/>
    <m/>
    <m/>
    <n v="0"/>
  </r>
  <r>
    <x v="4"/>
    <x v="2"/>
    <x v="1"/>
    <x v="0"/>
    <x v="6"/>
    <x v="1"/>
    <s v="m³"/>
    <m/>
    <m/>
    <n v="0"/>
    <m/>
    <m/>
    <n v="0"/>
    <m/>
    <m/>
    <n v="0"/>
  </r>
  <r>
    <x v="4"/>
    <x v="3"/>
    <x v="1"/>
    <x v="0"/>
    <x v="6"/>
    <x v="1"/>
    <s v="m³"/>
    <m/>
    <m/>
    <n v="0"/>
    <m/>
    <m/>
    <n v="0"/>
    <m/>
    <m/>
    <n v="0"/>
  </r>
  <r>
    <x v="1"/>
    <x v="0"/>
    <x v="1"/>
    <x v="1"/>
    <x v="1"/>
    <x v="1"/>
    <m/>
    <m/>
    <m/>
    <m/>
    <m/>
    <m/>
    <m/>
    <m/>
    <m/>
    <m/>
  </r>
  <r>
    <x v="5"/>
    <x v="0"/>
    <x v="0"/>
    <x v="0"/>
    <x v="7"/>
    <x v="1"/>
    <s v="m³"/>
    <d v="2013-03-01T00:00:00"/>
    <d v="2013-03-20T00:00:00"/>
    <n v="19"/>
    <d v="2013-03-01T00:00:00"/>
    <d v="2013-03-16T00:00:00"/>
    <n v="15"/>
    <m/>
    <m/>
    <n v="0"/>
  </r>
  <r>
    <x v="5"/>
    <x v="1"/>
    <x v="1"/>
    <x v="0"/>
    <x v="7"/>
    <x v="1"/>
    <s v="m³"/>
    <m/>
    <m/>
    <n v="0"/>
    <m/>
    <m/>
    <n v="0"/>
    <m/>
    <m/>
    <n v="0"/>
  </r>
  <r>
    <x v="5"/>
    <x v="2"/>
    <x v="1"/>
    <x v="0"/>
    <x v="7"/>
    <x v="1"/>
    <s v="m³"/>
    <m/>
    <m/>
    <n v="0"/>
    <m/>
    <m/>
    <n v="0"/>
    <m/>
    <m/>
    <n v="0"/>
  </r>
  <r>
    <x v="5"/>
    <x v="3"/>
    <x v="1"/>
    <x v="0"/>
    <x v="7"/>
    <x v="1"/>
    <s v="m³"/>
    <m/>
    <m/>
    <n v="0"/>
    <m/>
    <m/>
    <n v="0"/>
    <m/>
    <m/>
    <n v="0"/>
  </r>
  <r>
    <x v="1"/>
    <x v="0"/>
    <x v="1"/>
    <x v="1"/>
    <x v="1"/>
    <x v="1"/>
    <m/>
    <m/>
    <m/>
    <m/>
    <m/>
    <m/>
    <m/>
    <m/>
    <m/>
    <m/>
  </r>
  <r>
    <x v="1"/>
    <x v="0"/>
    <x v="1"/>
    <x v="1"/>
    <x v="1"/>
    <x v="1"/>
    <m/>
    <m/>
    <m/>
    <m/>
    <m/>
    <m/>
    <m/>
    <m/>
    <m/>
    <m/>
  </r>
  <r>
    <x v="0"/>
    <x v="0"/>
    <x v="0"/>
    <x v="2"/>
    <x v="8"/>
    <x v="5"/>
    <s v="m²"/>
    <d v="2013-06-17T00:00:00"/>
    <d v="2013-08-02T00:00:00"/>
    <n v="46"/>
    <d v="2013-04-01T00:00:00"/>
    <d v="2013-07-19T00:00:00"/>
    <n v="109"/>
    <d v="2013-07-08T00:00:00"/>
    <d v="2013-09-13T00:00:00"/>
    <n v="67"/>
  </r>
  <r>
    <x v="0"/>
    <x v="1"/>
    <x v="1"/>
    <x v="2"/>
    <x v="8"/>
    <x v="1"/>
    <s v="m²"/>
    <m/>
    <m/>
    <n v="0"/>
    <d v="2013-04-01T00:00:00"/>
    <d v="2013-04-20T00:00:00"/>
    <n v="19"/>
    <d v="2013-07-19T00:00:00"/>
    <d v="2013-08-02T00:00:00"/>
    <n v="14"/>
  </r>
  <r>
    <x v="0"/>
    <x v="2"/>
    <x v="1"/>
    <x v="2"/>
    <x v="8"/>
    <x v="1"/>
    <s v="m²"/>
    <m/>
    <m/>
    <n v="0"/>
    <m/>
    <m/>
    <n v="0"/>
    <m/>
    <m/>
    <n v="0"/>
  </r>
  <r>
    <x v="0"/>
    <x v="3"/>
    <x v="1"/>
    <x v="2"/>
    <x v="8"/>
    <x v="1"/>
    <s v="m²"/>
    <m/>
    <m/>
    <n v="0"/>
    <m/>
    <m/>
    <n v="0"/>
    <m/>
    <m/>
    <n v="0"/>
  </r>
  <r>
    <x v="1"/>
    <x v="0"/>
    <x v="1"/>
    <x v="1"/>
    <x v="1"/>
    <x v="1"/>
    <m/>
    <m/>
    <m/>
    <m/>
    <m/>
    <m/>
    <m/>
    <m/>
    <m/>
    <m/>
  </r>
  <r>
    <x v="2"/>
    <x v="0"/>
    <x v="0"/>
    <x v="2"/>
    <x v="8"/>
    <x v="1"/>
    <s v="m²"/>
    <m/>
    <m/>
    <n v="0"/>
    <d v="2013-05-27T00:00:00"/>
    <d v="2013-06-15T00:00:00"/>
    <n v="19"/>
    <d v="2013-07-08T00:00:00"/>
    <d v="2013-07-25T00:00:00"/>
    <n v="17"/>
  </r>
  <r>
    <x v="2"/>
    <x v="1"/>
    <x v="1"/>
    <x v="2"/>
    <x v="8"/>
    <x v="1"/>
    <s v="m²"/>
    <m/>
    <m/>
    <n v="0"/>
    <m/>
    <m/>
    <n v="0"/>
    <m/>
    <m/>
    <n v="0"/>
  </r>
  <r>
    <x v="2"/>
    <x v="2"/>
    <x v="1"/>
    <x v="2"/>
    <x v="8"/>
    <x v="1"/>
    <s v="m²"/>
    <m/>
    <m/>
    <n v="0"/>
    <m/>
    <m/>
    <n v="0"/>
    <m/>
    <m/>
    <n v="0"/>
  </r>
  <r>
    <x v="2"/>
    <x v="3"/>
    <x v="1"/>
    <x v="2"/>
    <x v="8"/>
    <x v="1"/>
    <s v="m²"/>
    <m/>
    <m/>
    <n v="0"/>
    <m/>
    <m/>
    <n v="0"/>
    <m/>
    <m/>
    <n v="0"/>
  </r>
  <r>
    <x v="1"/>
    <x v="0"/>
    <x v="1"/>
    <x v="1"/>
    <x v="1"/>
    <x v="1"/>
    <m/>
    <m/>
    <m/>
    <m/>
    <m/>
    <m/>
    <m/>
    <m/>
    <m/>
    <m/>
  </r>
  <r>
    <x v="3"/>
    <x v="0"/>
    <x v="0"/>
    <x v="2"/>
    <x v="8"/>
    <x v="1"/>
    <s v="m²"/>
    <m/>
    <m/>
    <n v="0"/>
    <d v="2013-06-01T00:00:00"/>
    <d v="2013-07-11T00:00:00"/>
    <n v="40"/>
    <d v="2013-07-19T00:00:00"/>
    <d v="2013-08-12T00:00:00"/>
    <n v="24"/>
  </r>
  <r>
    <x v="3"/>
    <x v="1"/>
    <x v="1"/>
    <x v="2"/>
    <x v="8"/>
    <x v="1"/>
    <s v="m²"/>
    <m/>
    <m/>
    <n v="0"/>
    <m/>
    <m/>
    <n v="0"/>
    <m/>
    <m/>
    <n v="0"/>
  </r>
  <r>
    <x v="3"/>
    <x v="3"/>
    <x v="1"/>
    <x v="2"/>
    <x v="8"/>
    <x v="1"/>
    <s v="m²"/>
    <m/>
    <m/>
    <n v="0"/>
    <m/>
    <m/>
    <n v="0"/>
    <m/>
    <m/>
    <n v="0"/>
  </r>
  <r>
    <x v="3"/>
    <x v="2"/>
    <x v="1"/>
    <x v="2"/>
    <x v="8"/>
    <x v="1"/>
    <s v="m²"/>
    <m/>
    <m/>
    <n v="0"/>
    <m/>
    <m/>
    <n v="0"/>
    <m/>
    <m/>
    <n v="0"/>
  </r>
  <r>
    <x v="1"/>
    <x v="0"/>
    <x v="1"/>
    <x v="1"/>
    <x v="1"/>
    <x v="1"/>
    <m/>
    <m/>
    <m/>
    <m/>
    <m/>
    <m/>
    <m/>
    <m/>
    <m/>
    <m/>
  </r>
  <r>
    <x v="4"/>
    <x v="0"/>
    <x v="0"/>
    <x v="2"/>
    <x v="8"/>
    <x v="1"/>
    <s v="m²"/>
    <m/>
    <m/>
    <n v="0"/>
    <d v="2013-06-10T00:00:00"/>
    <d v="2013-07-19T00:00:00"/>
    <n v="39"/>
    <d v="2013-08-06T00:00:00"/>
    <d v="2013-08-28T00:00:00"/>
    <n v="22"/>
  </r>
  <r>
    <x v="4"/>
    <x v="1"/>
    <x v="1"/>
    <x v="2"/>
    <x v="8"/>
    <x v="1"/>
    <s v="m²"/>
    <m/>
    <m/>
    <n v="0"/>
    <m/>
    <m/>
    <n v="0"/>
    <m/>
    <m/>
    <n v="0"/>
  </r>
  <r>
    <x v="4"/>
    <x v="3"/>
    <x v="1"/>
    <x v="2"/>
    <x v="8"/>
    <x v="1"/>
    <s v="m²"/>
    <m/>
    <m/>
    <n v="0"/>
    <m/>
    <m/>
    <n v="0"/>
    <m/>
    <m/>
    <n v="0"/>
  </r>
  <r>
    <x v="4"/>
    <x v="2"/>
    <x v="1"/>
    <x v="2"/>
    <x v="8"/>
    <x v="1"/>
    <s v="m²"/>
    <m/>
    <m/>
    <n v="0"/>
    <m/>
    <m/>
    <n v="0"/>
    <m/>
    <m/>
    <n v="0"/>
  </r>
  <r>
    <x v="1"/>
    <x v="0"/>
    <x v="1"/>
    <x v="1"/>
    <x v="1"/>
    <x v="1"/>
    <m/>
    <m/>
    <m/>
    <m/>
    <m/>
    <m/>
    <m/>
    <m/>
    <m/>
    <m/>
  </r>
  <r>
    <x v="5"/>
    <x v="0"/>
    <x v="0"/>
    <x v="2"/>
    <x v="8"/>
    <x v="1"/>
    <s v="m²"/>
    <m/>
    <m/>
    <n v="0"/>
    <d v="2013-06-10T00:00:00"/>
    <d v="2013-07-19T00:00:00"/>
    <n v="39"/>
    <d v="2013-08-22T00:00:00"/>
    <d v="2013-09-13T00:00:00"/>
    <n v="22"/>
  </r>
  <r>
    <x v="5"/>
    <x v="1"/>
    <x v="1"/>
    <x v="2"/>
    <x v="8"/>
    <x v="1"/>
    <s v="m²"/>
    <m/>
    <m/>
    <n v="0"/>
    <m/>
    <m/>
    <n v="0"/>
    <m/>
    <m/>
    <n v="0"/>
  </r>
  <r>
    <x v="5"/>
    <x v="3"/>
    <x v="1"/>
    <x v="2"/>
    <x v="8"/>
    <x v="1"/>
    <s v="m²"/>
    <m/>
    <m/>
    <n v="0"/>
    <m/>
    <m/>
    <n v="0"/>
    <m/>
    <m/>
    <n v="0"/>
  </r>
  <r>
    <x v="5"/>
    <x v="2"/>
    <x v="1"/>
    <x v="2"/>
    <x v="8"/>
    <x v="1"/>
    <s v="m²"/>
    <m/>
    <m/>
    <n v="0"/>
    <m/>
    <m/>
    <n v="0"/>
    <m/>
    <m/>
    <n v="0"/>
  </r>
  <r>
    <x v="1"/>
    <x v="0"/>
    <x v="1"/>
    <x v="1"/>
    <x v="1"/>
    <x v="1"/>
    <m/>
    <m/>
    <m/>
    <m/>
    <m/>
    <m/>
    <m/>
    <m/>
    <m/>
    <m/>
  </r>
  <r>
    <x v="1"/>
    <x v="0"/>
    <x v="1"/>
    <x v="1"/>
    <x v="1"/>
    <x v="1"/>
    <m/>
    <m/>
    <m/>
    <m/>
    <m/>
    <m/>
    <m/>
    <m/>
    <m/>
    <m/>
  </r>
  <r>
    <x v="2"/>
    <x v="0"/>
    <x v="0"/>
    <x v="0"/>
    <x v="9"/>
    <x v="6"/>
    <s v="m²"/>
    <d v="2013-06-17T00:00:00"/>
    <d v="2013-08-02T00:00:00"/>
    <n v="46"/>
    <d v="2013-05-14T00:00:00"/>
    <d v="2013-06-22T00:00:00"/>
    <n v="39"/>
    <m/>
    <m/>
    <m/>
  </r>
  <r>
    <x v="2"/>
    <x v="1"/>
    <x v="1"/>
    <x v="0"/>
    <x v="9"/>
    <x v="1"/>
    <s v="m²"/>
    <m/>
    <m/>
    <n v="0"/>
    <m/>
    <m/>
    <n v="0"/>
    <m/>
    <m/>
    <m/>
  </r>
  <r>
    <x v="2"/>
    <x v="2"/>
    <x v="1"/>
    <x v="0"/>
    <x v="9"/>
    <x v="1"/>
    <s v="m²"/>
    <m/>
    <m/>
    <n v="0"/>
    <m/>
    <m/>
    <n v="0"/>
    <m/>
    <m/>
    <m/>
  </r>
  <r>
    <x v="2"/>
    <x v="3"/>
    <x v="1"/>
    <x v="0"/>
    <x v="9"/>
    <x v="1"/>
    <s v="m²"/>
    <m/>
    <m/>
    <n v="0"/>
    <m/>
    <m/>
    <n v="0"/>
    <m/>
    <m/>
    <m/>
  </r>
  <r>
    <x v="1"/>
    <x v="0"/>
    <x v="1"/>
    <x v="1"/>
    <x v="1"/>
    <x v="1"/>
    <m/>
    <m/>
    <m/>
    <m/>
    <m/>
    <m/>
    <m/>
    <m/>
    <m/>
    <m/>
  </r>
  <r>
    <x v="2"/>
    <x v="0"/>
    <x v="0"/>
    <x v="0"/>
    <x v="10"/>
    <x v="7"/>
    <s v="m²"/>
    <d v="2013-06-17T00:00:00"/>
    <d v="2013-08-02T00:00:00"/>
    <n v="46"/>
    <d v="2013-05-14T00:00:00"/>
    <d v="2013-06-22T00:00:00"/>
    <n v="39"/>
    <m/>
    <m/>
    <m/>
  </r>
  <r>
    <x v="2"/>
    <x v="1"/>
    <x v="1"/>
    <x v="0"/>
    <x v="10"/>
    <x v="1"/>
    <s v="m²"/>
    <m/>
    <m/>
    <n v="0"/>
    <m/>
    <m/>
    <n v="0"/>
    <m/>
    <m/>
    <m/>
  </r>
  <r>
    <x v="2"/>
    <x v="2"/>
    <x v="1"/>
    <x v="0"/>
    <x v="10"/>
    <x v="1"/>
    <s v="m²"/>
    <m/>
    <m/>
    <n v="0"/>
    <m/>
    <m/>
    <n v="0"/>
    <m/>
    <m/>
    <m/>
  </r>
  <r>
    <x v="2"/>
    <x v="3"/>
    <x v="1"/>
    <x v="0"/>
    <x v="10"/>
    <x v="1"/>
    <s v="m²"/>
    <m/>
    <m/>
    <n v="0"/>
    <m/>
    <m/>
    <n v="0"/>
    <m/>
    <m/>
    <m/>
  </r>
  <r>
    <x v="1"/>
    <x v="0"/>
    <x v="1"/>
    <x v="1"/>
    <x v="1"/>
    <x v="1"/>
    <m/>
    <m/>
    <m/>
    <m/>
    <m/>
    <m/>
    <m/>
    <m/>
    <m/>
    <m/>
  </r>
  <r>
    <x v="2"/>
    <x v="0"/>
    <x v="0"/>
    <x v="0"/>
    <x v="11"/>
    <x v="8"/>
    <s v="m²"/>
    <d v="2013-06-17T00:00:00"/>
    <d v="2013-08-02T00:00:00"/>
    <n v="46"/>
    <d v="2013-05-14T00:00:00"/>
    <d v="2013-06-22T00:00:00"/>
    <n v="39"/>
    <m/>
    <m/>
    <m/>
  </r>
  <r>
    <x v="2"/>
    <x v="1"/>
    <x v="1"/>
    <x v="0"/>
    <x v="11"/>
    <x v="1"/>
    <s v="m²"/>
    <m/>
    <m/>
    <n v="0"/>
    <m/>
    <m/>
    <n v="0"/>
    <m/>
    <m/>
    <m/>
  </r>
  <r>
    <x v="2"/>
    <x v="2"/>
    <x v="1"/>
    <x v="0"/>
    <x v="11"/>
    <x v="1"/>
    <s v="m²"/>
    <m/>
    <m/>
    <n v="0"/>
    <m/>
    <m/>
    <n v="0"/>
    <m/>
    <m/>
    <m/>
  </r>
  <r>
    <x v="2"/>
    <x v="3"/>
    <x v="1"/>
    <x v="0"/>
    <x v="11"/>
    <x v="1"/>
    <s v="m²"/>
    <m/>
    <m/>
    <n v="0"/>
    <m/>
    <m/>
    <n v="0"/>
    <m/>
    <m/>
    <m/>
  </r>
  <r>
    <x v="1"/>
    <x v="0"/>
    <x v="1"/>
    <x v="1"/>
    <x v="1"/>
    <x v="1"/>
    <m/>
    <m/>
    <m/>
    <m/>
    <m/>
    <m/>
    <m/>
    <m/>
    <m/>
    <m/>
  </r>
  <r>
    <x v="1"/>
    <x v="0"/>
    <x v="1"/>
    <x v="1"/>
    <x v="1"/>
    <x v="1"/>
    <m/>
    <m/>
    <m/>
    <m/>
    <m/>
    <m/>
    <m/>
    <m/>
    <m/>
    <m/>
  </r>
  <r>
    <x v="0"/>
    <x v="0"/>
    <x v="0"/>
    <x v="2"/>
    <x v="12"/>
    <x v="9"/>
    <s v="m²"/>
    <d v="2013-08-26T00:00:00"/>
    <d v="2013-10-04T00:00:00"/>
    <n v="39"/>
    <d v="2013-06-24T00:00:00"/>
    <d v="2013-10-29T00:00:00"/>
    <n v="127"/>
    <d v="2013-10-21T00:00:00"/>
    <d v="2013-12-06T00:00:00"/>
    <n v="46"/>
  </r>
  <r>
    <x v="0"/>
    <x v="1"/>
    <x v="1"/>
    <x v="2"/>
    <x v="12"/>
    <x v="1"/>
    <s v="m²"/>
    <m/>
    <m/>
    <n v="0"/>
    <d v="2013-06-24T00:00:00"/>
    <d v="2013-07-04T00:00:00"/>
    <n v="10"/>
    <d v="2013-10-21T00:00:00"/>
    <d v="2013-11-01T00:00:00"/>
    <n v="11"/>
  </r>
  <r>
    <x v="0"/>
    <x v="2"/>
    <x v="1"/>
    <x v="2"/>
    <x v="12"/>
    <x v="1"/>
    <s v="m²"/>
    <m/>
    <m/>
    <n v="0"/>
    <m/>
    <m/>
    <n v="0"/>
    <m/>
    <m/>
    <n v="0"/>
  </r>
  <r>
    <x v="0"/>
    <x v="3"/>
    <x v="1"/>
    <x v="2"/>
    <x v="12"/>
    <x v="1"/>
    <s v="m²"/>
    <m/>
    <m/>
    <n v="0"/>
    <m/>
    <m/>
    <n v="0"/>
    <m/>
    <m/>
    <n v="0"/>
  </r>
  <r>
    <x v="1"/>
    <x v="0"/>
    <x v="1"/>
    <x v="1"/>
    <x v="1"/>
    <x v="1"/>
    <m/>
    <m/>
    <m/>
    <m/>
    <m/>
    <m/>
    <m/>
    <m/>
    <m/>
    <m/>
  </r>
  <r>
    <x v="2"/>
    <x v="0"/>
    <x v="0"/>
    <x v="2"/>
    <x v="12"/>
    <x v="1"/>
    <s v="m²"/>
    <m/>
    <m/>
    <n v="0"/>
    <d v="2013-09-17T00:00:00"/>
    <d v="2013-09-26T00:00:00"/>
    <n v="9"/>
    <d v="2013-10-28T00:00:00"/>
    <d v="2013-11-15T00:00:00"/>
    <n v="18"/>
  </r>
  <r>
    <x v="2"/>
    <x v="1"/>
    <x v="1"/>
    <x v="2"/>
    <x v="12"/>
    <x v="1"/>
    <s v="m²"/>
    <m/>
    <m/>
    <n v="0"/>
    <m/>
    <m/>
    <n v="0"/>
    <m/>
    <m/>
    <n v="0"/>
  </r>
  <r>
    <x v="2"/>
    <x v="2"/>
    <x v="1"/>
    <x v="2"/>
    <x v="12"/>
    <x v="1"/>
    <s v="m²"/>
    <m/>
    <m/>
    <n v="0"/>
    <m/>
    <m/>
    <n v="0"/>
    <m/>
    <m/>
    <n v="0"/>
  </r>
  <r>
    <x v="2"/>
    <x v="3"/>
    <x v="1"/>
    <x v="2"/>
    <x v="12"/>
    <x v="1"/>
    <s v="m²"/>
    <m/>
    <m/>
    <n v="0"/>
    <m/>
    <m/>
    <n v="0"/>
    <m/>
    <m/>
    <n v="0"/>
  </r>
  <r>
    <x v="1"/>
    <x v="0"/>
    <x v="1"/>
    <x v="1"/>
    <x v="1"/>
    <x v="1"/>
    <m/>
    <m/>
    <m/>
    <m/>
    <m/>
    <m/>
    <m/>
    <m/>
    <m/>
    <m/>
  </r>
  <r>
    <x v="3"/>
    <x v="0"/>
    <x v="0"/>
    <x v="2"/>
    <x v="12"/>
    <x v="1"/>
    <s v="m²"/>
    <m/>
    <m/>
    <n v="0"/>
    <d v="2013-09-13T00:00:00"/>
    <d v="2013-10-12T00:00:00"/>
    <n v="29"/>
    <d v="2013-11-04T00:00:00"/>
    <d v="2013-11-22T00:00:00"/>
    <n v="18"/>
  </r>
  <r>
    <x v="3"/>
    <x v="1"/>
    <x v="1"/>
    <x v="2"/>
    <x v="12"/>
    <x v="1"/>
    <s v="m²"/>
    <m/>
    <m/>
    <n v="0"/>
    <m/>
    <m/>
    <n v="0"/>
    <m/>
    <m/>
    <n v="0"/>
  </r>
  <r>
    <x v="3"/>
    <x v="3"/>
    <x v="1"/>
    <x v="2"/>
    <x v="12"/>
    <x v="1"/>
    <s v="m²"/>
    <m/>
    <m/>
    <n v="0"/>
    <m/>
    <m/>
    <n v="0"/>
    <m/>
    <m/>
    <n v="0"/>
  </r>
  <r>
    <x v="3"/>
    <x v="2"/>
    <x v="1"/>
    <x v="2"/>
    <x v="12"/>
    <x v="1"/>
    <s v="m²"/>
    <m/>
    <m/>
    <n v="0"/>
    <m/>
    <m/>
    <n v="0"/>
    <m/>
    <m/>
    <n v="0"/>
  </r>
  <r>
    <x v="1"/>
    <x v="0"/>
    <x v="1"/>
    <x v="1"/>
    <x v="1"/>
    <x v="1"/>
    <m/>
    <m/>
    <m/>
    <m/>
    <m/>
    <m/>
    <m/>
    <m/>
    <m/>
    <m/>
  </r>
  <r>
    <x v="4"/>
    <x v="0"/>
    <x v="0"/>
    <x v="2"/>
    <x v="12"/>
    <x v="1"/>
    <s v="m²"/>
    <m/>
    <m/>
    <n v="0"/>
    <d v="2013-09-19T00:00:00"/>
    <d v="2013-10-29T00:00:00"/>
    <n v="40"/>
    <d v="2013-11-11T00:00:00"/>
    <d v="2013-11-29T00:00:00"/>
    <n v="18"/>
  </r>
  <r>
    <x v="4"/>
    <x v="1"/>
    <x v="1"/>
    <x v="2"/>
    <x v="12"/>
    <x v="1"/>
    <s v="m²"/>
    <m/>
    <m/>
    <n v="0"/>
    <m/>
    <m/>
    <n v="0"/>
    <m/>
    <m/>
    <n v="0"/>
  </r>
  <r>
    <x v="4"/>
    <x v="3"/>
    <x v="1"/>
    <x v="2"/>
    <x v="12"/>
    <x v="1"/>
    <s v="m²"/>
    <m/>
    <m/>
    <n v="0"/>
    <m/>
    <m/>
    <n v="0"/>
    <m/>
    <m/>
    <n v="0"/>
  </r>
  <r>
    <x v="4"/>
    <x v="2"/>
    <x v="1"/>
    <x v="2"/>
    <x v="12"/>
    <x v="1"/>
    <s v="m²"/>
    <m/>
    <m/>
    <n v="0"/>
    <m/>
    <m/>
    <n v="0"/>
    <m/>
    <m/>
    <n v="0"/>
  </r>
  <r>
    <x v="1"/>
    <x v="0"/>
    <x v="1"/>
    <x v="1"/>
    <x v="1"/>
    <x v="1"/>
    <m/>
    <m/>
    <m/>
    <m/>
    <m/>
    <m/>
    <m/>
    <m/>
    <m/>
    <m/>
  </r>
  <r>
    <x v="5"/>
    <x v="0"/>
    <x v="0"/>
    <x v="2"/>
    <x v="12"/>
    <x v="1"/>
    <s v="m²"/>
    <m/>
    <m/>
    <n v="0"/>
    <d v="2013-09-17T00:00:00"/>
    <d v="2013-10-26T00:00:00"/>
    <n v="39"/>
    <d v="2013-11-18T00:00:00"/>
    <d v="2013-12-06T00:00:00"/>
    <n v="18"/>
  </r>
  <r>
    <x v="5"/>
    <x v="1"/>
    <x v="1"/>
    <x v="2"/>
    <x v="12"/>
    <x v="1"/>
    <s v="m²"/>
    <m/>
    <m/>
    <n v="0"/>
    <m/>
    <m/>
    <n v="0"/>
    <m/>
    <m/>
    <n v="0"/>
  </r>
  <r>
    <x v="5"/>
    <x v="3"/>
    <x v="1"/>
    <x v="2"/>
    <x v="12"/>
    <x v="1"/>
    <s v="m²"/>
    <m/>
    <m/>
    <n v="0"/>
    <m/>
    <m/>
    <n v="0"/>
    <m/>
    <m/>
    <n v="0"/>
  </r>
  <r>
    <x v="5"/>
    <x v="2"/>
    <x v="1"/>
    <x v="2"/>
    <x v="12"/>
    <x v="1"/>
    <s v="m²"/>
    <m/>
    <m/>
    <n v="0"/>
    <m/>
    <m/>
    <n v="0"/>
    <m/>
    <m/>
    <n v="0"/>
  </r>
  <r>
    <x v="1"/>
    <x v="0"/>
    <x v="1"/>
    <x v="1"/>
    <x v="1"/>
    <x v="1"/>
    <m/>
    <m/>
    <m/>
    <m/>
    <m/>
    <m/>
    <m/>
    <m/>
    <m/>
    <m/>
  </r>
  <r>
    <x v="1"/>
    <x v="0"/>
    <x v="1"/>
    <x v="1"/>
    <x v="1"/>
    <x v="1"/>
    <m/>
    <m/>
    <m/>
    <m/>
    <m/>
    <m/>
    <m/>
    <m/>
    <m/>
    <m/>
  </r>
  <r>
    <x v="0"/>
    <x v="0"/>
    <x v="0"/>
    <x v="2"/>
    <x v="13"/>
    <x v="10"/>
    <s v="m²"/>
    <d v="2013-08-26T00:00:00"/>
    <d v="2013-10-04T00:00:00"/>
    <n v="39"/>
    <d v="2013-06-05T00:00:00"/>
    <d v="2013-10-23T00:00:00"/>
    <n v="140"/>
    <d v="2013-07-29T00:00:00"/>
    <d v="2013-11-15T00:00:00"/>
    <n v="109"/>
  </r>
  <r>
    <x v="0"/>
    <x v="1"/>
    <x v="1"/>
    <x v="2"/>
    <x v="13"/>
    <x v="1"/>
    <s v="m²"/>
    <m/>
    <m/>
    <n v="0"/>
    <d v="2013-06-05T00:00:00"/>
    <d v="2013-06-29T00:00:00"/>
    <n v="24"/>
    <d v="2013-07-29T00:00:00"/>
    <d v="2013-08-09T00:00:00"/>
    <n v="11"/>
  </r>
  <r>
    <x v="0"/>
    <x v="2"/>
    <x v="1"/>
    <x v="2"/>
    <x v="13"/>
    <x v="1"/>
    <s v="m²"/>
    <m/>
    <m/>
    <n v="0"/>
    <m/>
    <m/>
    <n v="0"/>
    <m/>
    <m/>
    <n v="0"/>
  </r>
  <r>
    <x v="0"/>
    <x v="3"/>
    <x v="1"/>
    <x v="2"/>
    <x v="13"/>
    <x v="1"/>
    <s v="m²"/>
    <m/>
    <m/>
    <n v="0"/>
    <m/>
    <m/>
    <n v="0"/>
    <m/>
    <m/>
    <n v="0"/>
  </r>
  <r>
    <x v="1"/>
    <x v="0"/>
    <x v="1"/>
    <x v="1"/>
    <x v="1"/>
    <x v="1"/>
    <m/>
    <m/>
    <m/>
    <m/>
    <m/>
    <m/>
    <m/>
    <m/>
    <m/>
    <m/>
  </r>
  <r>
    <x v="2"/>
    <x v="0"/>
    <x v="0"/>
    <x v="2"/>
    <x v="13"/>
    <x v="1"/>
    <s v="m²"/>
    <m/>
    <m/>
    <n v="0"/>
    <d v="2013-08-12T00:00:00"/>
    <d v="2013-09-11T00:00:00"/>
    <n v="30"/>
    <d v="2013-10-21T00:00:00"/>
    <d v="2013-10-25T00:00:00"/>
    <n v="4"/>
  </r>
  <r>
    <x v="2"/>
    <x v="1"/>
    <x v="1"/>
    <x v="2"/>
    <x v="13"/>
    <x v="1"/>
    <s v="m²"/>
    <m/>
    <m/>
    <n v="0"/>
    <m/>
    <m/>
    <n v="0"/>
    <m/>
    <m/>
    <n v="0"/>
  </r>
  <r>
    <x v="2"/>
    <x v="2"/>
    <x v="1"/>
    <x v="2"/>
    <x v="13"/>
    <x v="1"/>
    <s v="m²"/>
    <m/>
    <m/>
    <n v="0"/>
    <m/>
    <m/>
    <n v="0"/>
    <m/>
    <m/>
    <n v="0"/>
  </r>
  <r>
    <x v="2"/>
    <x v="3"/>
    <x v="1"/>
    <x v="2"/>
    <x v="13"/>
    <x v="1"/>
    <s v="m²"/>
    <m/>
    <m/>
    <n v="0"/>
    <m/>
    <m/>
    <n v="0"/>
    <m/>
    <m/>
    <n v="0"/>
  </r>
  <r>
    <x v="1"/>
    <x v="0"/>
    <x v="1"/>
    <x v="1"/>
    <x v="1"/>
    <x v="1"/>
    <m/>
    <m/>
    <m/>
    <m/>
    <m/>
    <m/>
    <m/>
    <m/>
    <m/>
    <m/>
  </r>
  <r>
    <x v="3"/>
    <x v="0"/>
    <x v="0"/>
    <x v="2"/>
    <x v="13"/>
    <x v="1"/>
    <s v="m²"/>
    <m/>
    <m/>
    <n v="0"/>
    <d v="2013-09-20T00:00:00"/>
    <d v="2013-10-02T00:00:00"/>
    <n v="12"/>
    <d v="2013-10-28T00:00:00"/>
    <d v="2013-11-01T00:00:00"/>
    <n v="4"/>
  </r>
  <r>
    <x v="3"/>
    <x v="1"/>
    <x v="1"/>
    <x v="2"/>
    <x v="13"/>
    <x v="1"/>
    <s v="m²"/>
    <m/>
    <m/>
    <n v="0"/>
    <m/>
    <m/>
    <n v="0"/>
    <m/>
    <m/>
    <n v="0"/>
  </r>
  <r>
    <x v="3"/>
    <x v="3"/>
    <x v="1"/>
    <x v="2"/>
    <x v="13"/>
    <x v="1"/>
    <s v="m²"/>
    <m/>
    <m/>
    <n v="0"/>
    <m/>
    <m/>
    <n v="0"/>
    <m/>
    <m/>
    <n v="0"/>
  </r>
  <r>
    <x v="3"/>
    <x v="2"/>
    <x v="1"/>
    <x v="2"/>
    <x v="13"/>
    <x v="1"/>
    <s v="m²"/>
    <m/>
    <m/>
    <n v="0"/>
    <m/>
    <m/>
    <n v="0"/>
    <m/>
    <m/>
    <n v="0"/>
  </r>
  <r>
    <x v="1"/>
    <x v="0"/>
    <x v="1"/>
    <x v="1"/>
    <x v="1"/>
    <x v="1"/>
    <m/>
    <m/>
    <m/>
    <m/>
    <m/>
    <m/>
    <m/>
    <m/>
    <m/>
    <m/>
  </r>
  <r>
    <x v="4"/>
    <x v="0"/>
    <x v="0"/>
    <x v="2"/>
    <x v="13"/>
    <x v="1"/>
    <s v="m²"/>
    <m/>
    <m/>
    <n v="0"/>
    <d v="2013-09-25T00:00:00"/>
    <d v="2013-10-07T00:00:00"/>
    <n v="12"/>
    <d v="2013-11-04T00:00:00"/>
    <d v="2013-11-08T00:00:00"/>
    <n v="4"/>
  </r>
  <r>
    <x v="4"/>
    <x v="1"/>
    <x v="1"/>
    <x v="2"/>
    <x v="13"/>
    <x v="1"/>
    <s v="m²"/>
    <m/>
    <m/>
    <n v="0"/>
    <m/>
    <m/>
    <n v="0"/>
    <m/>
    <m/>
    <n v="0"/>
  </r>
  <r>
    <x v="4"/>
    <x v="3"/>
    <x v="1"/>
    <x v="2"/>
    <x v="13"/>
    <x v="1"/>
    <s v="m²"/>
    <m/>
    <m/>
    <n v="0"/>
    <m/>
    <m/>
    <n v="0"/>
    <m/>
    <m/>
    <n v="0"/>
  </r>
  <r>
    <x v="4"/>
    <x v="2"/>
    <x v="1"/>
    <x v="2"/>
    <x v="13"/>
    <x v="1"/>
    <s v="m²"/>
    <m/>
    <m/>
    <n v="0"/>
    <m/>
    <m/>
    <n v="0"/>
    <m/>
    <m/>
    <n v="0"/>
  </r>
  <r>
    <x v="1"/>
    <x v="0"/>
    <x v="1"/>
    <x v="1"/>
    <x v="1"/>
    <x v="1"/>
    <m/>
    <m/>
    <m/>
    <m/>
    <m/>
    <m/>
    <m/>
    <m/>
    <m/>
    <m/>
  </r>
  <r>
    <x v="5"/>
    <x v="0"/>
    <x v="0"/>
    <x v="2"/>
    <x v="13"/>
    <x v="1"/>
    <s v="m²"/>
    <m/>
    <m/>
    <n v="0"/>
    <d v="2013-10-11T00:00:00"/>
    <d v="2013-10-23T00:00:00"/>
    <n v="12"/>
    <d v="2013-11-11T00:00:00"/>
    <d v="2013-11-15T00:00:00"/>
    <n v="4"/>
  </r>
  <r>
    <x v="5"/>
    <x v="1"/>
    <x v="1"/>
    <x v="2"/>
    <x v="13"/>
    <x v="1"/>
    <s v="m²"/>
    <m/>
    <m/>
    <n v="0"/>
    <m/>
    <m/>
    <n v="0"/>
    <m/>
    <m/>
    <n v="0"/>
  </r>
  <r>
    <x v="5"/>
    <x v="3"/>
    <x v="1"/>
    <x v="2"/>
    <x v="13"/>
    <x v="1"/>
    <s v="m²"/>
    <m/>
    <m/>
    <n v="0"/>
    <m/>
    <m/>
    <n v="0"/>
    <m/>
    <m/>
    <n v="0"/>
  </r>
  <r>
    <x v="5"/>
    <x v="2"/>
    <x v="1"/>
    <x v="2"/>
    <x v="13"/>
    <x v="1"/>
    <s v="m²"/>
    <m/>
    <m/>
    <n v="0"/>
    <m/>
    <m/>
    <n v="0"/>
    <m/>
    <m/>
    <n v="0"/>
  </r>
  <r>
    <x v="1"/>
    <x v="0"/>
    <x v="1"/>
    <x v="1"/>
    <x v="1"/>
    <x v="1"/>
    <m/>
    <m/>
    <m/>
    <m/>
    <m/>
    <m/>
    <m/>
    <m/>
    <m/>
    <m/>
  </r>
  <r>
    <x v="1"/>
    <x v="0"/>
    <x v="1"/>
    <x v="1"/>
    <x v="1"/>
    <x v="1"/>
    <m/>
    <m/>
    <m/>
    <m/>
    <m/>
    <m/>
    <m/>
    <m/>
    <m/>
    <m/>
  </r>
  <r>
    <x v="2"/>
    <x v="0"/>
    <x v="0"/>
    <x v="2"/>
    <x v="14"/>
    <x v="11"/>
    <s v="m²"/>
    <d v="2013-08-26T00:00:00"/>
    <d v="2013-10-04T00:00:00"/>
    <n v="39"/>
    <d v="2013-09-23T00:00:00"/>
    <d v="2013-10-12T00:00:00"/>
    <n v="19"/>
    <d v="2013-10-21T00:00:00"/>
    <d v="2013-11-01T00:00:00"/>
    <n v="11"/>
  </r>
  <r>
    <x v="2"/>
    <x v="1"/>
    <x v="1"/>
    <x v="2"/>
    <x v="14"/>
    <x v="1"/>
    <s v="m²"/>
    <m/>
    <m/>
    <n v="0"/>
    <m/>
    <m/>
    <n v="0"/>
    <m/>
    <m/>
    <m/>
  </r>
  <r>
    <x v="2"/>
    <x v="2"/>
    <x v="1"/>
    <x v="2"/>
    <x v="14"/>
    <x v="1"/>
    <s v="m²"/>
    <m/>
    <m/>
    <n v="0"/>
    <m/>
    <m/>
    <n v="0"/>
    <m/>
    <m/>
    <m/>
  </r>
  <r>
    <x v="2"/>
    <x v="3"/>
    <x v="1"/>
    <x v="2"/>
    <x v="14"/>
    <x v="1"/>
    <s v="m²"/>
    <m/>
    <m/>
    <n v="0"/>
    <m/>
    <m/>
    <n v="0"/>
    <m/>
    <m/>
    <m/>
  </r>
  <r>
    <x v="1"/>
    <x v="0"/>
    <x v="1"/>
    <x v="1"/>
    <x v="1"/>
    <x v="1"/>
    <m/>
    <m/>
    <m/>
    <m/>
    <m/>
    <m/>
    <m/>
    <m/>
    <m/>
    <m/>
  </r>
  <r>
    <x v="2"/>
    <x v="0"/>
    <x v="0"/>
    <x v="2"/>
    <x v="15"/>
    <x v="12"/>
    <s v="m²"/>
    <m/>
    <m/>
    <n v="0"/>
    <d v="2013-07-23T00:00:00"/>
    <d v="2013-09-09T00:00:00"/>
    <n v="48"/>
    <d v="2013-09-23T00:00:00"/>
    <d v="2013-11-15T00:00:00"/>
    <n v="53"/>
  </r>
  <r>
    <x v="2"/>
    <x v="1"/>
    <x v="1"/>
    <x v="2"/>
    <x v="15"/>
    <x v="1"/>
    <s v="m²"/>
    <m/>
    <m/>
    <n v="0"/>
    <m/>
    <m/>
    <n v="0"/>
    <m/>
    <m/>
    <m/>
  </r>
  <r>
    <x v="2"/>
    <x v="2"/>
    <x v="1"/>
    <x v="2"/>
    <x v="15"/>
    <x v="1"/>
    <s v="m²"/>
    <m/>
    <m/>
    <n v="0"/>
    <m/>
    <m/>
    <n v="0"/>
    <m/>
    <m/>
    <m/>
  </r>
  <r>
    <x v="2"/>
    <x v="3"/>
    <x v="1"/>
    <x v="2"/>
    <x v="15"/>
    <x v="1"/>
    <s v="m²"/>
    <m/>
    <m/>
    <n v="0"/>
    <m/>
    <m/>
    <n v="0"/>
    <m/>
    <m/>
    <m/>
  </r>
  <r>
    <x v="1"/>
    <x v="0"/>
    <x v="1"/>
    <x v="1"/>
    <x v="1"/>
    <x v="1"/>
    <m/>
    <m/>
    <m/>
    <m/>
    <m/>
    <m/>
    <m/>
    <m/>
    <m/>
    <m/>
  </r>
  <r>
    <x v="4"/>
    <x v="0"/>
    <x v="0"/>
    <x v="2"/>
    <x v="15"/>
    <x v="12"/>
    <s v="m²"/>
    <m/>
    <m/>
    <n v="0"/>
    <d v="2013-07-23T00:00:00"/>
    <d v="2013-09-09T00:00:00"/>
    <n v="48"/>
    <d v="2013-09-23T00:00:00"/>
    <d v="2013-11-15T00:00:00"/>
    <n v="53"/>
  </r>
  <r>
    <x v="4"/>
    <x v="1"/>
    <x v="1"/>
    <x v="2"/>
    <x v="15"/>
    <x v="1"/>
    <s v="m²"/>
    <m/>
    <m/>
    <n v="0"/>
    <m/>
    <m/>
    <n v="0"/>
    <m/>
    <m/>
    <m/>
  </r>
  <r>
    <x v="4"/>
    <x v="2"/>
    <x v="1"/>
    <x v="2"/>
    <x v="15"/>
    <x v="1"/>
    <s v="m²"/>
    <m/>
    <m/>
    <n v="0"/>
    <m/>
    <m/>
    <n v="0"/>
    <m/>
    <m/>
    <m/>
  </r>
  <r>
    <x v="4"/>
    <x v="3"/>
    <x v="1"/>
    <x v="2"/>
    <x v="15"/>
    <x v="1"/>
    <s v="m²"/>
    <m/>
    <m/>
    <n v="0"/>
    <m/>
    <m/>
    <n v="0"/>
    <m/>
    <m/>
    <m/>
  </r>
  <r>
    <x v="1"/>
    <x v="0"/>
    <x v="1"/>
    <x v="1"/>
    <x v="1"/>
    <x v="1"/>
    <m/>
    <m/>
    <m/>
    <m/>
    <m/>
    <m/>
    <m/>
    <m/>
    <m/>
    <m/>
  </r>
  <r>
    <x v="1"/>
    <x v="0"/>
    <x v="1"/>
    <x v="1"/>
    <x v="1"/>
    <x v="1"/>
    <m/>
    <m/>
    <m/>
    <m/>
    <m/>
    <m/>
    <m/>
    <m/>
    <m/>
    <m/>
  </r>
  <r>
    <x v="0"/>
    <x v="0"/>
    <x v="0"/>
    <x v="2"/>
    <x v="16"/>
    <x v="13"/>
    <s v="m²"/>
    <d v="2013-08-19T00:00:00"/>
    <d v="2013-09-13T00:00:00"/>
    <n v="25"/>
    <d v="2013-04-22T00:00:00"/>
    <d v="2013-09-18T00:00:00"/>
    <n v="149"/>
    <d v="2013-07-29T00:00:00"/>
    <d v="2013-10-04T00:00:00"/>
    <n v="67"/>
  </r>
  <r>
    <x v="0"/>
    <x v="1"/>
    <x v="1"/>
    <x v="2"/>
    <x v="16"/>
    <x v="1"/>
    <s v="m²"/>
    <m/>
    <m/>
    <n v="0"/>
    <d v="2013-04-22T00:00:00"/>
    <d v="2013-04-27T00:00:00"/>
    <n v="5"/>
    <d v="2013-08-05T00:00:00"/>
    <d v="2013-08-09T00:00:00"/>
    <n v="4"/>
  </r>
  <r>
    <x v="0"/>
    <x v="2"/>
    <x v="1"/>
    <x v="2"/>
    <x v="16"/>
    <x v="1"/>
    <s v="m²"/>
    <m/>
    <m/>
    <n v="0"/>
    <m/>
    <m/>
    <n v="0"/>
    <m/>
    <m/>
    <n v="0"/>
  </r>
  <r>
    <x v="0"/>
    <x v="3"/>
    <x v="1"/>
    <x v="2"/>
    <x v="16"/>
    <x v="1"/>
    <s v="m²"/>
    <m/>
    <m/>
    <n v="0"/>
    <m/>
    <m/>
    <n v="0"/>
    <m/>
    <m/>
    <n v="0"/>
  </r>
  <r>
    <x v="1"/>
    <x v="0"/>
    <x v="1"/>
    <x v="1"/>
    <x v="1"/>
    <x v="1"/>
    <m/>
    <m/>
    <m/>
    <m/>
    <m/>
    <m/>
    <m/>
    <m/>
    <m/>
    <m/>
  </r>
  <r>
    <x v="2"/>
    <x v="0"/>
    <x v="0"/>
    <x v="2"/>
    <x v="16"/>
    <x v="1"/>
    <s v="m²"/>
    <m/>
    <m/>
    <n v="0"/>
    <d v="2013-07-08T00:00:00"/>
    <d v="2013-07-27T00:00:00"/>
    <n v="19"/>
    <d v="2013-07-29T00:00:00"/>
    <d v="2013-08-02T00:00:00"/>
    <n v="4"/>
  </r>
  <r>
    <x v="2"/>
    <x v="1"/>
    <x v="1"/>
    <x v="2"/>
    <x v="16"/>
    <x v="1"/>
    <s v="m²"/>
    <m/>
    <m/>
    <n v="0"/>
    <m/>
    <m/>
    <n v="0"/>
    <m/>
    <m/>
    <n v="0"/>
  </r>
  <r>
    <x v="2"/>
    <x v="2"/>
    <x v="1"/>
    <x v="2"/>
    <x v="16"/>
    <x v="1"/>
    <s v="m²"/>
    <m/>
    <m/>
    <n v="0"/>
    <m/>
    <m/>
    <n v="0"/>
    <m/>
    <m/>
    <n v="0"/>
  </r>
  <r>
    <x v="2"/>
    <x v="3"/>
    <x v="1"/>
    <x v="2"/>
    <x v="16"/>
    <x v="1"/>
    <s v="m²"/>
    <m/>
    <m/>
    <n v="0"/>
    <m/>
    <m/>
    <n v="0"/>
    <m/>
    <m/>
    <n v="0"/>
  </r>
  <r>
    <x v="1"/>
    <x v="0"/>
    <x v="1"/>
    <x v="1"/>
    <x v="1"/>
    <x v="1"/>
    <m/>
    <m/>
    <m/>
    <m/>
    <m/>
    <m/>
    <m/>
    <m/>
    <m/>
    <m/>
  </r>
  <r>
    <x v="3"/>
    <x v="0"/>
    <x v="0"/>
    <x v="2"/>
    <x v="16"/>
    <x v="1"/>
    <s v="m²"/>
    <m/>
    <m/>
    <n v="0"/>
    <d v="2013-08-27T00:00:00"/>
    <d v="2013-09-11T00:00:00"/>
    <n v="15"/>
    <d v="2013-08-19T00:00:00"/>
    <d v="2013-08-23T00:00:00"/>
    <n v="4"/>
  </r>
  <r>
    <x v="3"/>
    <x v="1"/>
    <x v="1"/>
    <x v="2"/>
    <x v="16"/>
    <x v="1"/>
    <s v="m²"/>
    <m/>
    <m/>
    <n v="0"/>
    <m/>
    <m/>
    <n v="0"/>
    <m/>
    <m/>
    <n v="0"/>
  </r>
  <r>
    <x v="3"/>
    <x v="3"/>
    <x v="1"/>
    <x v="2"/>
    <x v="16"/>
    <x v="1"/>
    <s v="m²"/>
    <m/>
    <m/>
    <n v="0"/>
    <m/>
    <m/>
    <n v="0"/>
    <m/>
    <m/>
    <n v="0"/>
  </r>
  <r>
    <x v="3"/>
    <x v="2"/>
    <x v="1"/>
    <x v="2"/>
    <x v="16"/>
    <x v="1"/>
    <s v="m²"/>
    <m/>
    <m/>
    <n v="0"/>
    <m/>
    <m/>
    <n v="0"/>
    <m/>
    <m/>
    <n v="0"/>
  </r>
  <r>
    <x v="1"/>
    <x v="0"/>
    <x v="1"/>
    <x v="1"/>
    <x v="1"/>
    <x v="1"/>
    <m/>
    <m/>
    <m/>
    <m/>
    <m/>
    <m/>
    <m/>
    <m/>
    <m/>
    <m/>
  </r>
  <r>
    <x v="4"/>
    <x v="0"/>
    <x v="0"/>
    <x v="2"/>
    <x v="16"/>
    <x v="1"/>
    <s v="m²"/>
    <m/>
    <m/>
    <n v="0"/>
    <d v="2013-09-03T00:00:00"/>
    <d v="2013-09-18T00:00:00"/>
    <n v="15"/>
    <d v="2013-09-09T00:00:00"/>
    <d v="2013-09-13T00:00:00"/>
    <n v="4"/>
  </r>
  <r>
    <x v="4"/>
    <x v="1"/>
    <x v="1"/>
    <x v="2"/>
    <x v="16"/>
    <x v="1"/>
    <s v="m²"/>
    <m/>
    <m/>
    <n v="0"/>
    <m/>
    <m/>
    <n v="0"/>
    <m/>
    <m/>
    <n v="0"/>
  </r>
  <r>
    <x v="4"/>
    <x v="3"/>
    <x v="1"/>
    <x v="2"/>
    <x v="16"/>
    <x v="1"/>
    <s v="m²"/>
    <m/>
    <m/>
    <n v="0"/>
    <m/>
    <m/>
    <n v="0"/>
    <m/>
    <m/>
    <n v="0"/>
  </r>
  <r>
    <x v="4"/>
    <x v="2"/>
    <x v="1"/>
    <x v="2"/>
    <x v="16"/>
    <x v="1"/>
    <s v="m²"/>
    <m/>
    <m/>
    <n v="0"/>
    <m/>
    <m/>
    <n v="0"/>
    <m/>
    <m/>
    <n v="0"/>
  </r>
  <r>
    <x v="1"/>
    <x v="0"/>
    <x v="1"/>
    <x v="1"/>
    <x v="1"/>
    <x v="1"/>
    <m/>
    <m/>
    <m/>
    <m/>
    <m/>
    <m/>
    <m/>
    <m/>
    <m/>
    <m/>
  </r>
  <r>
    <x v="5"/>
    <x v="0"/>
    <x v="0"/>
    <x v="2"/>
    <x v="16"/>
    <x v="1"/>
    <s v="m²"/>
    <m/>
    <m/>
    <n v="0"/>
    <d v="2013-09-03T00:00:00"/>
    <d v="2013-09-18T00:00:00"/>
    <n v="15"/>
    <d v="2013-09-30T00:00:00"/>
    <d v="2013-10-04T00:00:00"/>
    <n v="4"/>
  </r>
  <r>
    <x v="5"/>
    <x v="1"/>
    <x v="1"/>
    <x v="2"/>
    <x v="16"/>
    <x v="1"/>
    <s v="m²"/>
    <m/>
    <m/>
    <n v="0"/>
    <m/>
    <m/>
    <n v="0"/>
    <m/>
    <m/>
    <n v="0"/>
  </r>
  <r>
    <x v="5"/>
    <x v="3"/>
    <x v="1"/>
    <x v="2"/>
    <x v="16"/>
    <x v="1"/>
    <s v="m²"/>
    <m/>
    <m/>
    <n v="0"/>
    <m/>
    <m/>
    <n v="0"/>
    <m/>
    <m/>
    <n v="0"/>
  </r>
  <r>
    <x v="5"/>
    <x v="2"/>
    <x v="1"/>
    <x v="2"/>
    <x v="16"/>
    <x v="1"/>
    <s v="m²"/>
    <m/>
    <m/>
    <n v="0"/>
    <m/>
    <m/>
    <n v="0"/>
    <m/>
    <m/>
    <n v="0"/>
  </r>
  <r>
    <x v="1"/>
    <x v="0"/>
    <x v="1"/>
    <x v="1"/>
    <x v="1"/>
    <x v="1"/>
    <m/>
    <m/>
    <m/>
    <m/>
    <m/>
    <m/>
    <m/>
    <m/>
    <m/>
    <m/>
  </r>
  <r>
    <x v="1"/>
    <x v="0"/>
    <x v="1"/>
    <x v="1"/>
    <x v="1"/>
    <x v="1"/>
    <m/>
    <m/>
    <m/>
    <m/>
    <m/>
    <m/>
    <m/>
    <m/>
    <m/>
    <m/>
  </r>
  <r>
    <x v="2"/>
    <x v="0"/>
    <x v="0"/>
    <x v="2"/>
    <x v="17"/>
    <x v="14"/>
    <s v="m²"/>
    <d v="2013-08-26T00:00:00"/>
    <d v="2013-10-04T00:00:00"/>
    <n v="39"/>
    <m/>
    <m/>
    <n v="0"/>
    <m/>
    <m/>
    <m/>
  </r>
  <r>
    <x v="2"/>
    <x v="1"/>
    <x v="1"/>
    <x v="2"/>
    <x v="17"/>
    <x v="1"/>
    <s v="m²"/>
    <m/>
    <m/>
    <n v="0"/>
    <m/>
    <m/>
    <n v="0"/>
    <m/>
    <m/>
    <m/>
  </r>
  <r>
    <x v="2"/>
    <x v="2"/>
    <x v="1"/>
    <x v="2"/>
    <x v="17"/>
    <x v="1"/>
    <s v="m²"/>
    <m/>
    <m/>
    <n v="0"/>
    <m/>
    <m/>
    <n v="0"/>
    <m/>
    <m/>
    <m/>
  </r>
  <r>
    <x v="2"/>
    <x v="3"/>
    <x v="1"/>
    <x v="2"/>
    <x v="17"/>
    <x v="1"/>
    <s v="m²"/>
    <m/>
    <m/>
    <n v="0"/>
    <m/>
    <m/>
    <n v="0"/>
    <m/>
    <m/>
    <m/>
  </r>
  <r>
    <x v="1"/>
    <x v="0"/>
    <x v="1"/>
    <x v="1"/>
    <x v="1"/>
    <x v="1"/>
    <m/>
    <m/>
    <m/>
    <m/>
    <m/>
    <m/>
    <m/>
    <m/>
    <m/>
    <m/>
  </r>
  <r>
    <x v="1"/>
    <x v="0"/>
    <x v="1"/>
    <x v="1"/>
    <x v="1"/>
    <x v="1"/>
    <m/>
    <m/>
    <m/>
    <m/>
    <m/>
    <m/>
    <m/>
    <m/>
    <m/>
    <m/>
  </r>
  <r>
    <x v="0"/>
    <x v="0"/>
    <x v="0"/>
    <x v="3"/>
    <x v="18"/>
    <x v="15"/>
    <s v="m³"/>
    <d v="2012-09-19T00:00:00"/>
    <d v="2012-10-22T00:00:00"/>
    <n v="33"/>
    <d v="2013-09-10T00:00:00"/>
    <d v="2012-10-06T00:00:00"/>
    <n v="-339"/>
    <m/>
    <m/>
    <m/>
  </r>
  <r>
    <x v="0"/>
    <x v="1"/>
    <x v="1"/>
    <x v="3"/>
    <x v="18"/>
    <x v="1"/>
    <s v="m³"/>
    <m/>
    <m/>
    <n v="0"/>
    <m/>
    <m/>
    <n v="0"/>
    <m/>
    <m/>
    <m/>
  </r>
  <r>
    <x v="0"/>
    <x v="2"/>
    <x v="1"/>
    <x v="3"/>
    <x v="18"/>
    <x v="1"/>
    <s v="m³"/>
    <m/>
    <m/>
    <n v="0"/>
    <m/>
    <m/>
    <n v="0"/>
    <m/>
    <m/>
    <m/>
  </r>
  <r>
    <x v="0"/>
    <x v="3"/>
    <x v="1"/>
    <x v="3"/>
    <x v="18"/>
    <x v="1"/>
    <s v="m³"/>
    <m/>
    <m/>
    <n v="0"/>
    <m/>
    <m/>
    <n v="0"/>
    <m/>
    <m/>
    <m/>
  </r>
  <r>
    <x v="1"/>
    <x v="0"/>
    <x v="1"/>
    <x v="1"/>
    <x v="1"/>
    <x v="1"/>
    <m/>
    <m/>
    <m/>
    <m/>
    <m/>
    <m/>
    <m/>
    <m/>
    <m/>
    <m/>
  </r>
  <r>
    <x v="0"/>
    <x v="0"/>
    <x v="0"/>
    <x v="3"/>
    <x v="19"/>
    <x v="16"/>
    <s v="m³"/>
    <d v="2012-09-24T00:00:00"/>
    <d v="2012-10-17T00:00:00"/>
    <n v="23"/>
    <d v="2012-09-17T00:00:00"/>
    <d v="2012-10-13T00:00:00"/>
    <n v="26"/>
    <m/>
    <m/>
    <m/>
  </r>
  <r>
    <x v="0"/>
    <x v="1"/>
    <x v="1"/>
    <x v="3"/>
    <x v="19"/>
    <x v="1"/>
    <s v="m³"/>
    <m/>
    <m/>
    <n v="0"/>
    <m/>
    <m/>
    <n v="0"/>
    <m/>
    <m/>
    <m/>
  </r>
  <r>
    <x v="0"/>
    <x v="2"/>
    <x v="1"/>
    <x v="3"/>
    <x v="19"/>
    <x v="1"/>
    <s v="m³"/>
    <m/>
    <m/>
    <n v="0"/>
    <m/>
    <m/>
    <n v="0"/>
    <m/>
    <m/>
    <m/>
  </r>
  <r>
    <x v="0"/>
    <x v="3"/>
    <x v="1"/>
    <x v="3"/>
    <x v="19"/>
    <x v="1"/>
    <s v="m³"/>
    <m/>
    <m/>
    <n v="0"/>
    <m/>
    <m/>
    <n v="0"/>
    <m/>
    <m/>
    <m/>
  </r>
  <r>
    <x v="1"/>
    <x v="0"/>
    <x v="1"/>
    <x v="1"/>
    <x v="1"/>
    <x v="1"/>
    <m/>
    <m/>
    <m/>
    <m/>
    <m/>
    <m/>
    <m/>
    <m/>
    <m/>
    <m/>
  </r>
  <r>
    <x v="2"/>
    <x v="0"/>
    <x v="0"/>
    <x v="3"/>
    <x v="20"/>
    <x v="17"/>
    <s v="m³"/>
    <d v="2012-11-08T00:00:00"/>
    <d v="2013-03-07T00:00:00"/>
    <n v="119"/>
    <d v="2012-11-05T00:00:00"/>
    <d v="2013-03-05T00:00:00"/>
    <n v="120"/>
    <m/>
    <m/>
    <m/>
  </r>
  <r>
    <x v="2"/>
    <x v="1"/>
    <x v="1"/>
    <x v="3"/>
    <x v="20"/>
    <x v="1"/>
    <s v="m³"/>
    <m/>
    <m/>
    <n v="0"/>
    <d v="2012-11-05T00:00:00"/>
    <d v="2012-11-24T00:00:00"/>
    <n v="19"/>
    <m/>
    <m/>
    <m/>
  </r>
  <r>
    <x v="2"/>
    <x v="2"/>
    <x v="1"/>
    <x v="3"/>
    <x v="20"/>
    <x v="1"/>
    <s v="m³"/>
    <m/>
    <m/>
    <n v="0"/>
    <m/>
    <m/>
    <n v="0"/>
    <m/>
    <m/>
    <m/>
  </r>
  <r>
    <x v="2"/>
    <x v="3"/>
    <x v="1"/>
    <x v="3"/>
    <x v="20"/>
    <x v="1"/>
    <s v="m³"/>
    <m/>
    <m/>
    <n v="0"/>
    <m/>
    <m/>
    <n v="0"/>
    <m/>
    <m/>
    <m/>
  </r>
  <r>
    <x v="1"/>
    <x v="0"/>
    <x v="1"/>
    <x v="1"/>
    <x v="1"/>
    <x v="1"/>
    <m/>
    <m/>
    <m/>
    <m/>
    <m/>
    <m/>
    <m/>
    <m/>
    <m/>
    <m/>
  </r>
  <r>
    <x v="3"/>
    <x v="0"/>
    <x v="0"/>
    <x v="3"/>
    <x v="21"/>
    <x v="1"/>
    <s v="m³"/>
    <m/>
    <m/>
    <n v="0"/>
    <d v="2012-12-10T00:00:00"/>
    <d v="2013-01-07T00:00:00"/>
    <n v="28"/>
    <m/>
    <m/>
    <m/>
  </r>
  <r>
    <x v="3"/>
    <x v="1"/>
    <x v="1"/>
    <x v="3"/>
    <x v="21"/>
    <x v="1"/>
    <s v="m³"/>
    <m/>
    <m/>
    <n v="0"/>
    <m/>
    <m/>
    <n v="0"/>
    <m/>
    <m/>
    <m/>
  </r>
  <r>
    <x v="3"/>
    <x v="2"/>
    <x v="1"/>
    <x v="3"/>
    <x v="21"/>
    <x v="1"/>
    <s v="m³"/>
    <m/>
    <m/>
    <n v="0"/>
    <m/>
    <m/>
    <n v="0"/>
    <m/>
    <m/>
    <m/>
  </r>
  <r>
    <x v="3"/>
    <x v="3"/>
    <x v="1"/>
    <x v="3"/>
    <x v="21"/>
    <x v="1"/>
    <s v="m³"/>
    <m/>
    <m/>
    <n v="0"/>
    <m/>
    <m/>
    <n v="0"/>
    <m/>
    <m/>
    <m/>
  </r>
  <r>
    <x v="1"/>
    <x v="0"/>
    <x v="1"/>
    <x v="1"/>
    <x v="1"/>
    <x v="1"/>
    <m/>
    <m/>
    <m/>
    <m/>
    <m/>
    <m/>
    <m/>
    <m/>
    <m/>
    <m/>
  </r>
  <r>
    <x v="4"/>
    <x v="0"/>
    <x v="0"/>
    <x v="3"/>
    <x v="22"/>
    <x v="1"/>
    <s v="m³"/>
    <m/>
    <m/>
    <n v="0"/>
    <d v="2013-01-16T00:00:00"/>
    <d v="2013-02-04T00:00:00"/>
    <n v="19"/>
    <m/>
    <m/>
    <m/>
  </r>
  <r>
    <x v="4"/>
    <x v="1"/>
    <x v="1"/>
    <x v="3"/>
    <x v="22"/>
    <x v="1"/>
    <s v="m³"/>
    <m/>
    <m/>
    <n v="0"/>
    <m/>
    <m/>
    <n v="0"/>
    <m/>
    <m/>
    <m/>
  </r>
  <r>
    <x v="4"/>
    <x v="2"/>
    <x v="1"/>
    <x v="3"/>
    <x v="22"/>
    <x v="1"/>
    <s v="m³"/>
    <m/>
    <m/>
    <n v="0"/>
    <m/>
    <m/>
    <n v="0"/>
    <m/>
    <m/>
    <m/>
  </r>
  <r>
    <x v="4"/>
    <x v="3"/>
    <x v="1"/>
    <x v="3"/>
    <x v="22"/>
    <x v="1"/>
    <s v="m³"/>
    <m/>
    <m/>
    <n v="0"/>
    <m/>
    <m/>
    <n v="0"/>
    <m/>
    <m/>
    <m/>
  </r>
  <r>
    <x v="1"/>
    <x v="0"/>
    <x v="1"/>
    <x v="1"/>
    <x v="1"/>
    <x v="1"/>
    <m/>
    <m/>
    <m/>
    <m/>
    <m/>
    <m/>
    <m/>
    <m/>
    <m/>
    <m/>
  </r>
  <r>
    <x v="5"/>
    <x v="0"/>
    <x v="0"/>
    <x v="3"/>
    <x v="23"/>
    <x v="1"/>
    <s v="m³"/>
    <m/>
    <m/>
    <n v="0"/>
    <d v="2013-02-14T00:00:00"/>
    <d v="2013-03-05T00:00:00"/>
    <n v="19"/>
    <m/>
    <m/>
    <m/>
  </r>
  <r>
    <x v="5"/>
    <x v="1"/>
    <x v="1"/>
    <x v="3"/>
    <x v="23"/>
    <x v="1"/>
    <s v="m³"/>
    <m/>
    <m/>
    <n v="0"/>
    <m/>
    <m/>
    <n v="0"/>
    <m/>
    <m/>
    <m/>
  </r>
  <r>
    <x v="5"/>
    <x v="2"/>
    <x v="1"/>
    <x v="3"/>
    <x v="23"/>
    <x v="1"/>
    <s v="m³"/>
    <m/>
    <m/>
    <n v="0"/>
    <m/>
    <m/>
    <n v="0"/>
    <m/>
    <m/>
    <m/>
  </r>
  <r>
    <x v="5"/>
    <x v="3"/>
    <x v="1"/>
    <x v="3"/>
    <x v="23"/>
    <x v="1"/>
    <s v="m³"/>
    <m/>
    <m/>
    <n v="0"/>
    <m/>
    <m/>
    <n v="0"/>
    <m/>
    <m/>
    <m/>
  </r>
  <r>
    <x v="1"/>
    <x v="0"/>
    <x v="1"/>
    <x v="1"/>
    <x v="1"/>
    <x v="1"/>
    <m/>
    <m/>
    <m/>
    <m/>
    <m/>
    <m/>
    <m/>
    <m/>
    <m/>
    <m/>
  </r>
  <r>
    <x v="1"/>
    <x v="0"/>
    <x v="1"/>
    <x v="1"/>
    <x v="1"/>
    <x v="1"/>
    <m/>
    <m/>
    <m/>
    <m/>
    <m/>
    <m/>
    <m/>
    <m/>
    <m/>
    <m/>
  </r>
  <r>
    <x v="0"/>
    <x v="0"/>
    <x v="0"/>
    <x v="4"/>
    <x v="24"/>
    <x v="18"/>
    <s v="m³"/>
    <m/>
    <m/>
    <n v="0"/>
    <d v="2013-01-03T00:00:00"/>
    <d v="2013-05-31T00:00:00"/>
    <n v="148"/>
    <d v="2013-01-14T00:00:00"/>
    <d v="2013-06-21T00:00:00"/>
    <n v="158"/>
  </r>
  <r>
    <x v="0"/>
    <x v="1"/>
    <x v="1"/>
    <x v="4"/>
    <x v="24"/>
    <x v="1"/>
    <s v="m³"/>
    <m/>
    <m/>
    <n v="0"/>
    <d v="2013-01-03T00:00:00"/>
    <d v="2013-03-16T00:00:00"/>
    <n v="72"/>
    <m/>
    <m/>
    <n v="0"/>
  </r>
  <r>
    <x v="0"/>
    <x v="2"/>
    <x v="1"/>
    <x v="4"/>
    <x v="24"/>
    <x v="1"/>
    <s v="m³"/>
    <m/>
    <m/>
    <n v="0"/>
    <m/>
    <m/>
    <n v="0"/>
    <m/>
    <m/>
    <n v="0"/>
  </r>
  <r>
    <x v="0"/>
    <x v="3"/>
    <x v="1"/>
    <x v="4"/>
    <x v="24"/>
    <x v="1"/>
    <s v="m³"/>
    <m/>
    <m/>
    <n v="0"/>
    <m/>
    <m/>
    <n v="0"/>
    <m/>
    <m/>
    <n v="0"/>
  </r>
  <r>
    <x v="1"/>
    <x v="0"/>
    <x v="1"/>
    <x v="1"/>
    <x v="1"/>
    <x v="1"/>
    <m/>
    <m/>
    <m/>
    <m/>
    <m/>
    <m/>
    <m/>
    <m/>
    <m/>
    <m/>
  </r>
  <r>
    <x v="2"/>
    <x v="0"/>
    <x v="0"/>
    <x v="4"/>
    <x v="24"/>
    <x v="1"/>
    <s v="m³"/>
    <m/>
    <m/>
    <n v="0"/>
    <d v="2013-01-29T00:00:00"/>
    <d v="2013-04-05T00:00:00"/>
    <n v="66"/>
    <m/>
    <m/>
    <m/>
  </r>
  <r>
    <x v="2"/>
    <x v="1"/>
    <x v="1"/>
    <x v="4"/>
    <x v="24"/>
    <x v="1"/>
    <s v="m³"/>
    <m/>
    <m/>
    <n v="0"/>
    <m/>
    <m/>
    <n v="0"/>
    <m/>
    <m/>
    <m/>
  </r>
  <r>
    <x v="2"/>
    <x v="2"/>
    <x v="1"/>
    <x v="4"/>
    <x v="24"/>
    <x v="1"/>
    <s v="m³"/>
    <m/>
    <m/>
    <n v="0"/>
    <m/>
    <m/>
    <n v="0"/>
    <m/>
    <m/>
    <m/>
  </r>
  <r>
    <x v="2"/>
    <x v="3"/>
    <x v="1"/>
    <x v="4"/>
    <x v="24"/>
    <x v="1"/>
    <s v="m³"/>
    <m/>
    <m/>
    <n v="0"/>
    <m/>
    <m/>
    <n v="0"/>
    <m/>
    <m/>
    <m/>
  </r>
  <r>
    <x v="1"/>
    <x v="0"/>
    <x v="1"/>
    <x v="1"/>
    <x v="1"/>
    <x v="1"/>
    <m/>
    <m/>
    <m/>
    <m/>
    <m/>
    <m/>
    <m/>
    <m/>
    <m/>
    <m/>
  </r>
  <r>
    <x v="3"/>
    <x v="0"/>
    <x v="0"/>
    <x v="4"/>
    <x v="24"/>
    <x v="1"/>
    <s v="m³"/>
    <m/>
    <m/>
    <n v="0"/>
    <d v="2013-02-20T00:00:00"/>
    <d v="2013-04-20T00:00:00"/>
    <n v="59"/>
    <m/>
    <m/>
    <m/>
  </r>
  <r>
    <x v="3"/>
    <x v="1"/>
    <x v="1"/>
    <x v="4"/>
    <x v="24"/>
    <x v="1"/>
    <s v="m³"/>
    <m/>
    <m/>
    <n v="0"/>
    <m/>
    <m/>
    <n v="0"/>
    <m/>
    <m/>
    <m/>
  </r>
  <r>
    <x v="3"/>
    <x v="2"/>
    <x v="1"/>
    <x v="4"/>
    <x v="24"/>
    <x v="1"/>
    <s v="m³"/>
    <m/>
    <m/>
    <n v="0"/>
    <m/>
    <m/>
    <n v="0"/>
    <m/>
    <m/>
    <m/>
  </r>
  <r>
    <x v="3"/>
    <x v="3"/>
    <x v="1"/>
    <x v="4"/>
    <x v="24"/>
    <x v="1"/>
    <s v="m³"/>
    <m/>
    <m/>
    <n v="0"/>
    <m/>
    <m/>
    <n v="0"/>
    <m/>
    <m/>
    <m/>
  </r>
  <r>
    <x v="1"/>
    <x v="0"/>
    <x v="1"/>
    <x v="1"/>
    <x v="1"/>
    <x v="1"/>
    <m/>
    <m/>
    <m/>
    <m/>
    <m/>
    <m/>
    <m/>
    <m/>
    <m/>
    <m/>
  </r>
  <r>
    <x v="4"/>
    <x v="0"/>
    <x v="0"/>
    <x v="4"/>
    <x v="24"/>
    <x v="1"/>
    <s v="m³"/>
    <m/>
    <m/>
    <n v="0"/>
    <d v="2013-03-07T00:00:00"/>
    <d v="2013-05-02T00:00:00"/>
    <n v="56"/>
    <m/>
    <m/>
    <m/>
  </r>
  <r>
    <x v="4"/>
    <x v="1"/>
    <x v="1"/>
    <x v="4"/>
    <x v="24"/>
    <x v="1"/>
    <s v="m³"/>
    <m/>
    <m/>
    <n v="0"/>
    <m/>
    <m/>
    <n v="0"/>
    <m/>
    <m/>
    <m/>
  </r>
  <r>
    <x v="4"/>
    <x v="2"/>
    <x v="1"/>
    <x v="4"/>
    <x v="24"/>
    <x v="1"/>
    <s v="m³"/>
    <m/>
    <m/>
    <n v="0"/>
    <m/>
    <m/>
    <n v="0"/>
    <m/>
    <m/>
    <m/>
  </r>
  <r>
    <x v="4"/>
    <x v="3"/>
    <x v="1"/>
    <x v="4"/>
    <x v="24"/>
    <x v="1"/>
    <s v="m³"/>
    <m/>
    <m/>
    <n v="0"/>
    <m/>
    <m/>
    <n v="0"/>
    <m/>
    <m/>
    <m/>
  </r>
  <r>
    <x v="1"/>
    <x v="0"/>
    <x v="1"/>
    <x v="1"/>
    <x v="1"/>
    <x v="1"/>
    <m/>
    <m/>
    <m/>
    <m/>
    <m/>
    <m/>
    <m/>
    <m/>
    <m/>
    <m/>
  </r>
  <r>
    <x v="5"/>
    <x v="0"/>
    <x v="0"/>
    <x v="4"/>
    <x v="24"/>
    <x v="1"/>
    <s v="m³"/>
    <m/>
    <m/>
    <n v="0"/>
    <d v="2013-04-08T00:00:00"/>
    <d v="2013-05-31T00:00:00"/>
    <n v="53"/>
    <m/>
    <m/>
    <m/>
  </r>
  <r>
    <x v="5"/>
    <x v="1"/>
    <x v="1"/>
    <x v="4"/>
    <x v="24"/>
    <x v="1"/>
    <s v="m³"/>
    <m/>
    <m/>
    <n v="0"/>
    <m/>
    <m/>
    <n v="0"/>
    <m/>
    <m/>
    <m/>
  </r>
  <r>
    <x v="5"/>
    <x v="2"/>
    <x v="1"/>
    <x v="4"/>
    <x v="24"/>
    <x v="1"/>
    <s v="m³"/>
    <m/>
    <m/>
    <n v="0"/>
    <m/>
    <m/>
    <n v="0"/>
    <m/>
    <m/>
    <m/>
  </r>
  <r>
    <x v="5"/>
    <x v="3"/>
    <x v="1"/>
    <x v="4"/>
    <x v="24"/>
    <x v="1"/>
    <s v="m³"/>
    <m/>
    <m/>
    <n v="0"/>
    <m/>
    <m/>
    <n v="0"/>
    <m/>
    <m/>
    <m/>
  </r>
  <r>
    <x v="1"/>
    <x v="0"/>
    <x v="1"/>
    <x v="1"/>
    <x v="1"/>
    <x v="1"/>
    <m/>
    <m/>
    <m/>
    <m/>
    <m/>
    <m/>
    <m/>
    <m/>
    <m/>
    <m/>
  </r>
  <r>
    <x v="1"/>
    <x v="0"/>
    <x v="1"/>
    <x v="1"/>
    <x v="1"/>
    <x v="1"/>
    <m/>
    <m/>
    <m/>
    <m/>
    <m/>
    <m/>
    <m/>
    <m/>
    <m/>
    <m/>
  </r>
  <r>
    <x v="0"/>
    <x v="0"/>
    <x v="0"/>
    <x v="5"/>
    <x v="25"/>
    <x v="19"/>
    <s v="m²"/>
    <d v="2013-05-13T00:00:00"/>
    <d v="2013-09-19T00:00:00"/>
    <n v="129"/>
    <d v="2013-03-18T00:00:00"/>
    <d v="2013-08-03T00:00:00"/>
    <n v="138"/>
    <d v="2013-04-29T00:00:00"/>
    <d v="2013-08-27T00:00:00"/>
    <n v="120"/>
  </r>
  <r>
    <x v="0"/>
    <x v="1"/>
    <x v="1"/>
    <x v="5"/>
    <x v="25"/>
    <x v="1"/>
    <s v="m²"/>
    <m/>
    <m/>
    <n v="0"/>
    <d v="2013-03-18T00:00:00"/>
    <d v="2013-03-30T00:00:00"/>
    <n v="12"/>
    <d v="2013-07-04T00:00:00"/>
    <d v="2013-07-24T00:00:00"/>
    <n v="20"/>
  </r>
  <r>
    <x v="0"/>
    <x v="2"/>
    <x v="1"/>
    <x v="5"/>
    <x v="25"/>
    <x v="1"/>
    <s v="m²"/>
    <m/>
    <m/>
    <n v="0"/>
    <m/>
    <m/>
    <n v="0"/>
    <m/>
    <m/>
    <n v="0"/>
  </r>
  <r>
    <x v="0"/>
    <x v="3"/>
    <x v="1"/>
    <x v="5"/>
    <x v="25"/>
    <x v="1"/>
    <s v="m²"/>
    <m/>
    <m/>
    <n v="0"/>
    <m/>
    <m/>
    <n v="0"/>
    <m/>
    <m/>
    <n v="0"/>
  </r>
  <r>
    <x v="1"/>
    <x v="0"/>
    <x v="1"/>
    <x v="1"/>
    <x v="1"/>
    <x v="1"/>
    <m/>
    <m/>
    <m/>
    <m/>
    <m/>
    <m/>
    <m/>
    <m/>
    <m/>
    <m/>
  </r>
  <r>
    <x v="2"/>
    <x v="0"/>
    <x v="0"/>
    <x v="5"/>
    <x v="25"/>
    <x v="1"/>
    <s v="m²"/>
    <m/>
    <m/>
    <n v="0"/>
    <d v="2013-05-13T00:00:00"/>
    <d v="2013-07-13T00:00:00"/>
    <n v="61"/>
    <d v="2013-06-12T00:00:00"/>
    <d v="2013-07-23T00:00:00"/>
    <n v="41"/>
  </r>
  <r>
    <x v="2"/>
    <x v="1"/>
    <x v="1"/>
    <x v="5"/>
    <x v="25"/>
    <x v="1"/>
    <s v="m²"/>
    <m/>
    <m/>
    <n v="0"/>
    <m/>
    <m/>
    <n v="0"/>
    <m/>
    <m/>
    <n v="0"/>
  </r>
  <r>
    <x v="2"/>
    <x v="2"/>
    <x v="1"/>
    <x v="5"/>
    <x v="25"/>
    <x v="1"/>
    <s v="m²"/>
    <m/>
    <m/>
    <n v="0"/>
    <m/>
    <m/>
    <n v="0"/>
    <m/>
    <m/>
    <n v="0"/>
  </r>
  <r>
    <x v="2"/>
    <x v="3"/>
    <x v="1"/>
    <x v="5"/>
    <x v="25"/>
    <x v="1"/>
    <s v="m²"/>
    <m/>
    <m/>
    <n v="0"/>
    <m/>
    <m/>
    <n v="0"/>
    <m/>
    <m/>
    <n v="0"/>
  </r>
  <r>
    <x v="1"/>
    <x v="0"/>
    <x v="1"/>
    <x v="1"/>
    <x v="1"/>
    <x v="1"/>
    <m/>
    <m/>
    <m/>
    <m/>
    <m/>
    <m/>
    <m/>
    <m/>
    <m/>
    <m/>
  </r>
  <r>
    <x v="3"/>
    <x v="0"/>
    <x v="0"/>
    <x v="5"/>
    <x v="25"/>
    <x v="1"/>
    <s v="m²"/>
    <m/>
    <m/>
    <n v="0"/>
    <d v="2013-05-20T00:00:00"/>
    <d v="2013-07-24T00:00:00"/>
    <n v="65"/>
    <d v="2013-04-29T00:00:00"/>
    <d v="2013-06-24T00:00:00"/>
    <n v="56"/>
  </r>
  <r>
    <x v="3"/>
    <x v="1"/>
    <x v="1"/>
    <x v="5"/>
    <x v="25"/>
    <x v="1"/>
    <s v="m²"/>
    <m/>
    <m/>
    <n v="0"/>
    <m/>
    <m/>
    <n v="0"/>
    <m/>
    <m/>
    <n v="0"/>
  </r>
  <r>
    <x v="3"/>
    <x v="2"/>
    <x v="1"/>
    <x v="5"/>
    <x v="25"/>
    <x v="1"/>
    <s v="m²"/>
    <m/>
    <m/>
    <n v="0"/>
    <m/>
    <m/>
    <n v="0"/>
    <m/>
    <m/>
    <n v="0"/>
  </r>
  <r>
    <x v="3"/>
    <x v="3"/>
    <x v="1"/>
    <x v="5"/>
    <x v="25"/>
    <x v="1"/>
    <s v="m²"/>
    <m/>
    <m/>
    <n v="0"/>
    <m/>
    <m/>
    <n v="0"/>
    <m/>
    <m/>
    <n v="0"/>
  </r>
  <r>
    <x v="1"/>
    <x v="0"/>
    <x v="1"/>
    <x v="1"/>
    <x v="1"/>
    <x v="1"/>
    <m/>
    <m/>
    <m/>
    <m/>
    <m/>
    <m/>
    <m/>
    <m/>
    <m/>
    <m/>
  </r>
  <r>
    <x v="4"/>
    <x v="0"/>
    <x v="0"/>
    <x v="5"/>
    <x v="25"/>
    <x v="1"/>
    <s v="m²"/>
    <m/>
    <m/>
    <n v="0"/>
    <d v="2013-05-30T00:00:00"/>
    <d v="2013-08-03T00:00:00"/>
    <n v="65"/>
    <d v="2013-06-03T00:00:00"/>
    <d v="2013-07-25T00:00:00"/>
    <n v="52"/>
  </r>
  <r>
    <x v="4"/>
    <x v="1"/>
    <x v="1"/>
    <x v="5"/>
    <x v="25"/>
    <x v="1"/>
    <s v="m²"/>
    <m/>
    <m/>
    <n v="0"/>
    <m/>
    <m/>
    <n v="0"/>
    <m/>
    <m/>
    <n v="0"/>
  </r>
  <r>
    <x v="4"/>
    <x v="2"/>
    <x v="1"/>
    <x v="5"/>
    <x v="25"/>
    <x v="1"/>
    <s v="m²"/>
    <m/>
    <m/>
    <n v="0"/>
    <m/>
    <m/>
    <n v="0"/>
    <m/>
    <m/>
    <n v="0"/>
  </r>
  <r>
    <x v="4"/>
    <x v="3"/>
    <x v="1"/>
    <x v="5"/>
    <x v="25"/>
    <x v="1"/>
    <s v="m²"/>
    <m/>
    <m/>
    <n v="0"/>
    <m/>
    <m/>
    <n v="0"/>
    <m/>
    <m/>
    <n v="0"/>
  </r>
  <r>
    <x v="1"/>
    <x v="0"/>
    <x v="1"/>
    <x v="1"/>
    <x v="1"/>
    <x v="1"/>
    <m/>
    <m/>
    <m/>
    <m/>
    <m/>
    <m/>
    <m/>
    <m/>
    <m/>
    <m/>
  </r>
  <r>
    <x v="5"/>
    <x v="0"/>
    <x v="0"/>
    <x v="5"/>
    <x v="25"/>
    <x v="1"/>
    <s v="m²"/>
    <m/>
    <m/>
    <n v="0"/>
    <d v="2013-05-30T00:00:00"/>
    <d v="2013-08-03T00:00:00"/>
    <n v="65"/>
    <d v="2013-07-01T00:00:00"/>
    <d v="2013-08-27T00:00:00"/>
    <n v="57"/>
  </r>
  <r>
    <x v="5"/>
    <x v="1"/>
    <x v="1"/>
    <x v="5"/>
    <x v="25"/>
    <x v="1"/>
    <s v="m²"/>
    <m/>
    <m/>
    <n v="0"/>
    <m/>
    <m/>
    <n v="0"/>
    <m/>
    <m/>
    <n v="0"/>
  </r>
  <r>
    <x v="5"/>
    <x v="2"/>
    <x v="1"/>
    <x v="5"/>
    <x v="25"/>
    <x v="1"/>
    <s v="m²"/>
    <m/>
    <m/>
    <n v="0"/>
    <m/>
    <m/>
    <n v="0"/>
    <m/>
    <m/>
    <n v="0"/>
  </r>
  <r>
    <x v="5"/>
    <x v="3"/>
    <x v="1"/>
    <x v="5"/>
    <x v="25"/>
    <x v="1"/>
    <s v="m²"/>
    <m/>
    <m/>
    <n v="0"/>
    <m/>
    <m/>
    <n v="0"/>
    <m/>
    <m/>
    <n v="0"/>
  </r>
  <r>
    <x v="1"/>
    <x v="0"/>
    <x v="1"/>
    <x v="1"/>
    <x v="1"/>
    <x v="1"/>
    <m/>
    <m/>
    <m/>
    <m/>
    <m/>
    <m/>
    <m/>
    <m/>
    <m/>
    <m/>
  </r>
  <r>
    <x v="1"/>
    <x v="0"/>
    <x v="1"/>
    <x v="1"/>
    <x v="1"/>
    <x v="1"/>
    <m/>
    <m/>
    <m/>
    <m/>
    <m/>
    <m/>
    <m/>
    <m/>
    <m/>
    <m/>
  </r>
  <r>
    <x v="0"/>
    <x v="0"/>
    <x v="0"/>
    <x v="5"/>
    <x v="26"/>
    <x v="20"/>
    <s v="m²"/>
    <d v="2013-08-19T00:00:00"/>
    <d v="2013-09-13T00:00:00"/>
    <n v="25"/>
    <d v="2013-04-15T00:00:00"/>
    <d v="2013-09-03T00:00:00"/>
    <n v="141"/>
    <d v="2013-07-22T00:00:00"/>
    <d v="2013-10-04T00:00:00"/>
    <n v="74"/>
  </r>
  <r>
    <x v="0"/>
    <x v="1"/>
    <x v="1"/>
    <x v="5"/>
    <x v="26"/>
    <x v="1"/>
    <s v="m²"/>
    <m/>
    <m/>
    <n v="0"/>
    <d v="2013-04-15T00:00:00"/>
    <d v="2013-04-22T00:00:00"/>
    <n v="7"/>
    <d v="2013-07-29T00:00:00"/>
    <d v="2013-08-09T00:00:00"/>
    <n v="11"/>
  </r>
  <r>
    <x v="0"/>
    <x v="2"/>
    <x v="1"/>
    <x v="5"/>
    <x v="26"/>
    <x v="1"/>
    <s v="m²"/>
    <m/>
    <m/>
    <n v="0"/>
    <m/>
    <m/>
    <n v="0"/>
    <m/>
    <m/>
    <n v="0"/>
  </r>
  <r>
    <x v="0"/>
    <x v="3"/>
    <x v="1"/>
    <x v="5"/>
    <x v="26"/>
    <x v="1"/>
    <s v="m²"/>
    <m/>
    <m/>
    <n v="0"/>
    <m/>
    <m/>
    <n v="0"/>
    <m/>
    <m/>
    <n v="0"/>
  </r>
  <r>
    <x v="1"/>
    <x v="0"/>
    <x v="1"/>
    <x v="1"/>
    <x v="1"/>
    <x v="1"/>
    <m/>
    <m/>
    <m/>
    <m/>
    <m/>
    <m/>
    <m/>
    <m/>
    <m/>
    <m/>
  </r>
  <r>
    <x v="2"/>
    <x v="0"/>
    <x v="0"/>
    <x v="5"/>
    <x v="26"/>
    <x v="1"/>
    <s v="m²"/>
    <m/>
    <m/>
    <n v="0"/>
    <d v="2013-06-24T00:00:00"/>
    <d v="2013-07-13T00:00:00"/>
    <n v="19"/>
    <d v="2013-07-22T00:00:00"/>
    <d v="2013-08-02T00:00:00"/>
    <n v="11"/>
  </r>
  <r>
    <x v="2"/>
    <x v="1"/>
    <x v="1"/>
    <x v="5"/>
    <x v="26"/>
    <x v="1"/>
    <s v="m²"/>
    <m/>
    <m/>
    <n v="0"/>
    <m/>
    <m/>
    <n v="0"/>
    <m/>
    <m/>
    <n v="0"/>
  </r>
  <r>
    <x v="2"/>
    <x v="2"/>
    <x v="1"/>
    <x v="5"/>
    <x v="26"/>
    <x v="1"/>
    <s v="m²"/>
    <m/>
    <m/>
    <n v="0"/>
    <m/>
    <m/>
    <n v="0"/>
    <m/>
    <m/>
    <n v="0"/>
  </r>
  <r>
    <x v="2"/>
    <x v="3"/>
    <x v="1"/>
    <x v="5"/>
    <x v="26"/>
    <x v="1"/>
    <s v="m²"/>
    <m/>
    <m/>
    <n v="0"/>
    <m/>
    <m/>
    <n v="0"/>
    <m/>
    <m/>
    <n v="0"/>
  </r>
  <r>
    <x v="1"/>
    <x v="0"/>
    <x v="1"/>
    <x v="1"/>
    <x v="1"/>
    <x v="1"/>
    <m/>
    <m/>
    <m/>
    <m/>
    <m/>
    <m/>
    <m/>
    <m/>
    <m/>
    <m/>
  </r>
  <r>
    <x v="3"/>
    <x v="0"/>
    <x v="0"/>
    <x v="5"/>
    <x v="26"/>
    <x v="1"/>
    <s v="m²"/>
    <m/>
    <m/>
    <n v="0"/>
    <d v="2013-08-19T00:00:00"/>
    <d v="2013-09-03T00:00:00"/>
    <n v="15"/>
    <d v="2013-08-12T00:00:00"/>
    <d v="2013-08-23T00:00:00"/>
    <n v="11"/>
  </r>
  <r>
    <x v="3"/>
    <x v="1"/>
    <x v="1"/>
    <x v="5"/>
    <x v="26"/>
    <x v="1"/>
    <s v="m²"/>
    <m/>
    <m/>
    <n v="0"/>
    <m/>
    <m/>
    <n v="0"/>
    <m/>
    <m/>
    <n v="0"/>
  </r>
  <r>
    <x v="3"/>
    <x v="2"/>
    <x v="1"/>
    <x v="5"/>
    <x v="26"/>
    <x v="1"/>
    <s v="m²"/>
    <m/>
    <m/>
    <n v="0"/>
    <m/>
    <m/>
    <n v="0"/>
    <m/>
    <m/>
    <n v="0"/>
  </r>
  <r>
    <x v="3"/>
    <x v="3"/>
    <x v="1"/>
    <x v="5"/>
    <x v="26"/>
    <x v="1"/>
    <s v="m²"/>
    <m/>
    <m/>
    <n v="0"/>
    <m/>
    <m/>
    <n v="0"/>
    <m/>
    <m/>
    <n v="0"/>
  </r>
  <r>
    <x v="1"/>
    <x v="0"/>
    <x v="1"/>
    <x v="1"/>
    <x v="1"/>
    <x v="1"/>
    <m/>
    <m/>
    <m/>
    <m/>
    <m/>
    <m/>
    <m/>
    <m/>
    <m/>
    <m/>
  </r>
  <r>
    <x v="4"/>
    <x v="0"/>
    <x v="0"/>
    <x v="5"/>
    <x v="26"/>
    <x v="1"/>
    <s v="m²"/>
    <m/>
    <m/>
    <n v="0"/>
    <d v="2013-08-19T00:00:00"/>
    <d v="2013-09-03T00:00:00"/>
    <n v="15"/>
    <d v="2013-09-02T00:00:00"/>
    <d v="2013-09-13T00:00:00"/>
    <n v="11"/>
  </r>
  <r>
    <x v="4"/>
    <x v="1"/>
    <x v="1"/>
    <x v="5"/>
    <x v="26"/>
    <x v="1"/>
    <s v="m²"/>
    <m/>
    <m/>
    <n v="0"/>
    <m/>
    <m/>
    <n v="0"/>
    <m/>
    <m/>
    <n v="0"/>
  </r>
  <r>
    <x v="4"/>
    <x v="2"/>
    <x v="1"/>
    <x v="5"/>
    <x v="26"/>
    <x v="1"/>
    <s v="m²"/>
    <m/>
    <m/>
    <n v="0"/>
    <m/>
    <m/>
    <n v="0"/>
    <m/>
    <m/>
    <n v="0"/>
  </r>
  <r>
    <x v="4"/>
    <x v="3"/>
    <x v="1"/>
    <x v="5"/>
    <x v="26"/>
    <x v="1"/>
    <s v="m²"/>
    <m/>
    <m/>
    <n v="0"/>
    <m/>
    <m/>
    <n v="0"/>
    <m/>
    <m/>
    <n v="0"/>
  </r>
  <r>
    <x v="1"/>
    <x v="0"/>
    <x v="1"/>
    <x v="1"/>
    <x v="1"/>
    <x v="1"/>
    <m/>
    <m/>
    <m/>
    <m/>
    <m/>
    <m/>
    <m/>
    <m/>
    <m/>
    <m/>
  </r>
  <r>
    <x v="5"/>
    <x v="0"/>
    <x v="0"/>
    <x v="5"/>
    <x v="26"/>
    <x v="1"/>
    <s v="m²"/>
    <m/>
    <m/>
    <n v="0"/>
    <d v="2013-08-19T00:00:00"/>
    <d v="2013-09-03T00:00:00"/>
    <n v="15"/>
    <d v="2013-09-23T00:00:00"/>
    <d v="2013-10-04T00:00:00"/>
    <n v="11"/>
  </r>
  <r>
    <x v="5"/>
    <x v="1"/>
    <x v="1"/>
    <x v="5"/>
    <x v="26"/>
    <x v="1"/>
    <s v="m²"/>
    <m/>
    <m/>
    <n v="0"/>
    <m/>
    <m/>
    <n v="0"/>
    <m/>
    <m/>
    <n v="0"/>
  </r>
  <r>
    <x v="5"/>
    <x v="2"/>
    <x v="1"/>
    <x v="5"/>
    <x v="26"/>
    <x v="1"/>
    <s v="m²"/>
    <m/>
    <m/>
    <n v="0"/>
    <m/>
    <m/>
    <n v="0"/>
    <m/>
    <m/>
    <n v="0"/>
  </r>
  <r>
    <x v="5"/>
    <x v="3"/>
    <x v="1"/>
    <x v="5"/>
    <x v="26"/>
    <x v="1"/>
    <s v="m²"/>
    <m/>
    <m/>
    <n v="0"/>
    <m/>
    <m/>
    <n v="0"/>
    <m/>
    <m/>
    <n v="0"/>
  </r>
  <r>
    <x v="1"/>
    <x v="0"/>
    <x v="1"/>
    <x v="1"/>
    <x v="1"/>
    <x v="1"/>
    <m/>
    <m/>
    <m/>
    <m/>
    <m/>
    <m/>
    <m/>
    <m/>
    <m/>
    <m/>
  </r>
  <r>
    <x v="1"/>
    <x v="0"/>
    <x v="1"/>
    <x v="1"/>
    <x v="1"/>
    <x v="1"/>
    <m/>
    <m/>
    <m/>
    <m/>
    <m/>
    <m/>
    <m/>
    <m/>
    <m/>
    <m/>
  </r>
  <r>
    <x v="0"/>
    <x v="0"/>
    <x v="0"/>
    <x v="5"/>
    <x v="27"/>
    <x v="21"/>
    <s v="m²"/>
    <d v="2013-07-16T00:00:00"/>
    <d v="2013-10-18T00:00:00"/>
    <n v="94"/>
    <d v="2013-05-14T00:00:00"/>
    <d v="2013-11-07T00:00:00"/>
    <n v="177"/>
    <d v="2013-06-10T00:00:00"/>
    <d v="2014-01-03T00:00:00"/>
    <n v="207"/>
  </r>
  <r>
    <x v="0"/>
    <x v="1"/>
    <x v="1"/>
    <x v="5"/>
    <x v="27"/>
    <x v="1"/>
    <s v="m²"/>
    <m/>
    <m/>
    <n v="0"/>
    <d v="2013-05-14T00:00:00"/>
    <d v="2013-07-06T00:00:00"/>
    <n v="53"/>
    <d v="2013-07-29T00:00:00"/>
    <d v="2014-01-03T00:00:00"/>
    <n v="158"/>
  </r>
  <r>
    <x v="0"/>
    <x v="2"/>
    <x v="1"/>
    <x v="5"/>
    <x v="27"/>
    <x v="1"/>
    <s v="m²"/>
    <m/>
    <m/>
    <n v="0"/>
    <m/>
    <m/>
    <n v="0"/>
    <m/>
    <m/>
    <n v="0"/>
  </r>
  <r>
    <x v="0"/>
    <x v="3"/>
    <x v="1"/>
    <x v="5"/>
    <x v="27"/>
    <x v="1"/>
    <s v="m²"/>
    <m/>
    <m/>
    <n v="0"/>
    <m/>
    <m/>
    <n v="0"/>
    <m/>
    <m/>
    <n v="0"/>
  </r>
  <r>
    <x v="1"/>
    <x v="0"/>
    <x v="1"/>
    <x v="1"/>
    <x v="1"/>
    <x v="1"/>
    <m/>
    <m/>
    <m/>
    <m/>
    <m/>
    <m/>
    <m/>
    <m/>
    <m/>
    <m/>
  </r>
  <r>
    <x v="2"/>
    <x v="0"/>
    <x v="0"/>
    <x v="5"/>
    <x v="27"/>
    <x v="1"/>
    <s v="m²"/>
    <m/>
    <m/>
    <n v="0"/>
    <d v="2013-07-09T00:00:00"/>
    <d v="2013-10-15T00:00:00"/>
    <n v="98"/>
    <d v="2013-07-15T00:00:00"/>
    <d v="2013-12-20T00:00:00"/>
    <n v="158"/>
  </r>
  <r>
    <x v="2"/>
    <x v="1"/>
    <x v="1"/>
    <x v="5"/>
    <x v="27"/>
    <x v="1"/>
    <s v="m²"/>
    <m/>
    <m/>
    <n v="0"/>
    <m/>
    <m/>
    <n v="0"/>
    <m/>
    <m/>
    <n v="0"/>
  </r>
  <r>
    <x v="2"/>
    <x v="2"/>
    <x v="1"/>
    <x v="5"/>
    <x v="27"/>
    <x v="1"/>
    <s v="m²"/>
    <m/>
    <m/>
    <n v="0"/>
    <m/>
    <m/>
    <n v="0"/>
    <m/>
    <m/>
    <n v="0"/>
  </r>
  <r>
    <x v="2"/>
    <x v="3"/>
    <x v="1"/>
    <x v="5"/>
    <x v="27"/>
    <x v="1"/>
    <s v="m²"/>
    <m/>
    <m/>
    <n v="0"/>
    <m/>
    <m/>
    <n v="0"/>
    <m/>
    <m/>
    <n v="0"/>
  </r>
  <r>
    <x v="1"/>
    <x v="0"/>
    <x v="1"/>
    <x v="1"/>
    <x v="1"/>
    <x v="1"/>
    <m/>
    <m/>
    <m/>
    <m/>
    <m/>
    <m/>
    <m/>
    <m/>
    <m/>
    <m/>
  </r>
  <r>
    <x v="3"/>
    <x v="0"/>
    <x v="0"/>
    <x v="5"/>
    <x v="27"/>
    <x v="1"/>
    <s v="m²"/>
    <m/>
    <m/>
    <n v="0"/>
    <d v="2013-07-22T00:00:00"/>
    <d v="2013-10-29T00:00:00"/>
    <n v="99"/>
    <d v="2013-06-10T00:00:00"/>
    <d v="2013-11-07T00:00:00"/>
    <n v="150"/>
  </r>
  <r>
    <x v="3"/>
    <x v="1"/>
    <x v="1"/>
    <x v="5"/>
    <x v="27"/>
    <x v="1"/>
    <s v="m²"/>
    <m/>
    <m/>
    <n v="0"/>
    <m/>
    <m/>
    <n v="0"/>
    <m/>
    <m/>
    <n v="0"/>
  </r>
  <r>
    <x v="3"/>
    <x v="2"/>
    <x v="1"/>
    <x v="5"/>
    <x v="27"/>
    <x v="1"/>
    <s v="m²"/>
    <m/>
    <m/>
    <n v="0"/>
    <m/>
    <m/>
    <n v="0"/>
    <m/>
    <m/>
    <n v="0"/>
  </r>
  <r>
    <x v="3"/>
    <x v="3"/>
    <x v="1"/>
    <x v="5"/>
    <x v="27"/>
    <x v="1"/>
    <s v="m²"/>
    <m/>
    <m/>
    <n v="0"/>
    <m/>
    <m/>
    <n v="0"/>
    <m/>
    <m/>
    <n v="0"/>
  </r>
  <r>
    <x v="1"/>
    <x v="0"/>
    <x v="1"/>
    <x v="1"/>
    <x v="1"/>
    <x v="1"/>
    <m/>
    <m/>
    <m/>
    <m/>
    <m/>
    <m/>
    <m/>
    <m/>
    <m/>
    <m/>
  </r>
  <r>
    <x v="4"/>
    <x v="0"/>
    <x v="0"/>
    <x v="5"/>
    <x v="27"/>
    <x v="1"/>
    <s v="m²"/>
    <m/>
    <m/>
    <n v="0"/>
    <d v="2013-07-29T00:00:00"/>
    <d v="2013-11-05T00:00:00"/>
    <n v="99"/>
    <d v="2013-07-15T00:00:00"/>
    <d v="2013-12-06T00:00:00"/>
    <n v="144"/>
  </r>
  <r>
    <x v="4"/>
    <x v="1"/>
    <x v="1"/>
    <x v="5"/>
    <x v="27"/>
    <x v="1"/>
    <s v="m²"/>
    <m/>
    <m/>
    <n v="0"/>
    <m/>
    <m/>
    <n v="0"/>
    <m/>
    <m/>
    <n v="0"/>
  </r>
  <r>
    <x v="4"/>
    <x v="2"/>
    <x v="1"/>
    <x v="5"/>
    <x v="27"/>
    <x v="1"/>
    <s v="m²"/>
    <m/>
    <m/>
    <n v="0"/>
    <m/>
    <m/>
    <n v="0"/>
    <m/>
    <m/>
    <n v="0"/>
  </r>
  <r>
    <x v="4"/>
    <x v="3"/>
    <x v="1"/>
    <x v="5"/>
    <x v="27"/>
    <x v="1"/>
    <s v="m²"/>
    <m/>
    <m/>
    <n v="0"/>
    <m/>
    <m/>
    <n v="0"/>
    <m/>
    <m/>
    <n v="0"/>
  </r>
  <r>
    <x v="1"/>
    <x v="0"/>
    <x v="1"/>
    <x v="1"/>
    <x v="1"/>
    <x v="1"/>
    <m/>
    <m/>
    <m/>
    <m/>
    <m/>
    <m/>
    <m/>
    <m/>
    <m/>
    <m/>
  </r>
  <r>
    <x v="5"/>
    <x v="0"/>
    <x v="0"/>
    <x v="5"/>
    <x v="27"/>
    <x v="1"/>
    <s v="m²"/>
    <m/>
    <m/>
    <n v="0"/>
    <d v="2013-07-31T00:00:00"/>
    <d v="2013-11-07T00:00:00"/>
    <n v="99"/>
    <d v="2013-08-19T00:00:00"/>
    <d v="2013-12-27T00:00:00"/>
    <n v="130"/>
  </r>
  <r>
    <x v="5"/>
    <x v="1"/>
    <x v="1"/>
    <x v="5"/>
    <x v="27"/>
    <x v="1"/>
    <s v="m²"/>
    <m/>
    <m/>
    <n v="0"/>
    <m/>
    <m/>
    <n v="0"/>
    <m/>
    <m/>
    <n v="0"/>
  </r>
  <r>
    <x v="5"/>
    <x v="2"/>
    <x v="1"/>
    <x v="5"/>
    <x v="27"/>
    <x v="1"/>
    <s v="m²"/>
    <m/>
    <m/>
    <n v="0"/>
    <m/>
    <m/>
    <n v="0"/>
    <m/>
    <m/>
    <n v="0"/>
  </r>
  <r>
    <x v="5"/>
    <x v="3"/>
    <x v="1"/>
    <x v="5"/>
    <x v="27"/>
    <x v="1"/>
    <s v="m²"/>
    <m/>
    <m/>
    <n v="0"/>
    <m/>
    <m/>
    <n v="0"/>
    <m/>
    <m/>
    <n v="0"/>
  </r>
  <r>
    <x v="1"/>
    <x v="0"/>
    <x v="1"/>
    <x v="1"/>
    <x v="1"/>
    <x v="1"/>
    <m/>
    <m/>
    <m/>
    <m/>
    <m/>
    <m/>
    <m/>
    <m/>
    <m/>
    <m/>
  </r>
  <r>
    <x v="1"/>
    <x v="0"/>
    <x v="1"/>
    <x v="1"/>
    <x v="1"/>
    <x v="1"/>
    <m/>
    <m/>
    <m/>
    <m/>
    <m/>
    <m/>
    <m/>
    <m/>
    <m/>
    <m/>
  </r>
  <r>
    <x v="0"/>
    <x v="0"/>
    <x v="0"/>
    <x v="6"/>
    <x v="28"/>
    <x v="22"/>
    <s v="m²"/>
    <d v="2013-05-13T00:00:00"/>
    <d v="2013-09-13T00:00:00"/>
    <n v="123"/>
    <d v="2013-04-26T00:00:00"/>
    <d v="2013-10-24T00:00:00"/>
    <n v="181"/>
    <d v="2013-07-22T00:00:00"/>
    <d v="2013-11-22T00:00:00"/>
    <n v="123"/>
  </r>
  <r>
    <x v="0"/>
    <x v="1"/>
    <x v="1"/>
    <x v="6"/>
    <x v="28"/>
    <x v="1"/>
    <s v="m²"/>
    <m/>
    <m/>
    <n v="0"/>
    <d v="2013-04-26T00:00:00"/>
    <d v="2013-05-04T00:00:00"/>
    <n v="8"/>
    <d v="2013-07-22T00:00:00"/>
    <d v="2013-07-30T00:00:00"/>
    <n v="8"/>
  </r>
  <r>
    <x v="0"/>
    <x v="2"/>
    <x v="1"/>
    <x v="6"/>
    <x v="28"/>
    <x v="1"/>
    <s v="m²"/>
    <m/>
    <m/>
    <n v="0"/>
    <m/>
    <m/>
    <n v="0"/>
    <m/>
    <m/>
    <n v="0"/>
  </r>
  <r>
    <x v="0"/>
    <x v="3"/>
    <x v="1"/>
    <x v="6"/>
    <x v="28"/>
    <x v="1"/>
    <s v="m²"/>
    <m/>
    <m/>
    <n v="0"/>
    <m/>
    <m/>
    <n v="0"/>
    <m/>
    <m/>
    <n v="0"/>
  </r>
  <r>
    <x v="1"/>
    <x v="0"/>
    <x v="1"/>
    <x v="1"/>
    <x v="1"/>
    <x v="1"/>
    <m/>
    <m/>
    <m/>
    <m/>
    <m/>
    <m/>
    <m/>
    <m/>
    <m/>
    <m/>
  </r>
  <r>
    <x v="2"/>
    <x v="0"/>
    <x v="0"/>
    <x v="6"/>
    <x v="28"/>
    <x v="1"/>
    <s v="m²"/>
    <m/>
    <m/>
    <n v="0"/>
    <d v="2013-07-02T00:00:00"/>
    <d v="2013-08-03T00:00:00"/>
    <n v="32"/>
    <d v="2013-07-22T00:00:00"/>
    <d v="2013-08-26T00:00:00"/>
    <n v="35"/>
  </r>
  <r>
    <x v="2"/>
    <x v="1"/>
    <x v="1"/>
    <x v="6"/>
    <x v="28"/>
    <x v="1"/>
    <s v="m²"/>
    <m/>
    <m/>
    <n v="0"/>
    <m/>
    <m/>
    <n v="0"/>
    <m/>
    <m/>
    <n v="0"/>
  </r>
  <r>
    <x v="2"/>
    <x v="2"/>
    <x v="1"/>
    <x v="6"/>
    <x v="28"/>
    <x v="1"/>
    <s v="m²"/>
    <m/>
    <m/>
    <n v="0"/>
    <m/>
    <m/>
    <n v="0"/>
    <m/>
    <m/>
    <n v="0"/>
  </r>
  <r>
    <x v="2"/>
    <x v="3"/>
    <x v="1"/>
    <x v="6"/>
    <x v="28"/>
    <x v="1"/>
    <s v="m²"/>
    <m/>
    <m/>
    <n v="0"/>
    <m/>
    <m/>
    <n v="0"/>
    <m/>
    <m/>
    <n v="0"/>
  </r>
  <r>
    <x v="1"/>
    <x v="0"/>
    <x v="1"/>
    <x v="1"/>
    <x v="1"/>
    <x v="1"/>
    <m/>
    <m/>
    <m/>
    <m/>
    <m/>
    <m/>
    <m/>
    <m/>
    <m/>
    <m/>
  </r>
  <r>
    <x v="3"/>
    <x v="0"/>
    <x v="0"/>
    <x v="6"/>
    <x v="28"/>
    <x v="1"/>
    <s v="m²"/>
    <m/>
    <m/>
    <n v="0"/>
    <d v="2013-08-05T00:00:00"/>
    <d v="2013-09-21T00:00:00"/>
    <n v="47"/>
    <d v="2013-08-12T00:00:00"/>
    <d v="2013-09-13T00:00:00"/>
    <n v="32"/>
  </r>
  <r>
    <x v="3"/>
    <x v="1"/>
    <x v="1"/>
    <x v="6"/>
    <x v="28"/>
    <x v="1"/>
    <s v="m²"/>
    <m/>
    <m/>
    <n v="0"/>
    <m/>
    <m/>
    <n v="0"/>
    <m/>
    <m/>
    <n v="0"/>
  </r>
  <r>
    <x v="3"/>
    <x v="2"/>
    <x v="1"/>
    <x v="6"/>
    <x v="28"/>
    <x v="1"/>
    <s v="m²"/>
    <m/>
    <m/>
    <n v="0"/>
    <m/>
    <m/>
    <n v="0"/>
    <m/>
    <m/>
    <n v="0"/>
  </r>
  <r>
    <x v="3"/>
    <x v="3"/>
    <x v="1"/>
    <x v="6"/>
    <x v="28"/>
    <x v="1"/>
    <s v="m²"/>
    <m/>
    <m/>
    <n v="0"/>
    <m/>
    <m/>
    <n v="0"/>
    <m/>
    <m/>
    <n v="0"/>
  </r>
  <r>
    <x v="1"/>
    <x v="0"/>
    <x v="1"/>
    <x v="1"/>
    <x v="1"/>
    <x v="1"/>
    <m/>
    <m/>
    <m/>
    <m/>
    <m/>
    <m/>
    <m/>
    <m/>
    <m/>
    <m/>
  </r>
  <r>
    <x v="4"/>
    <x v="0"/>
    <x v="0"/>
    <x v="6"/>
    <x v="28"/>
    <x v="1"/>
    <s v="m²"/>
    <m/>
    <m/>
    <n v="0"/>
    <d v="2013-08-12T00:00:00"/>
    <d v="2013-10-05T00:00:00"/>
    <n v="54"/>
    <d v="2013-09-16T00:00:00"/>
    <d v="2013-10-18T00:00:00"/>
    <n v="32"/>
  </r>
  <r>
    <x v="4"/>
    <x v="1"/>
    <x v="1"/>
    <x v="6"/>
    <x v="28"/>
    <x v="1"/>
    <s v="m²"/>
    <m/>
    <m/>
    <n v="0"/>
    <m/>
    <m/>
    <n v="0"/>
    <m/>
    <m/>
    <n v="0"/>
  </r>
  <r>
    <x v="4"/>
    <x v="2"/>
    <x v="1"/>
    <x v="6"/>
    <x v="28"/>
    <x v="1"/>
    <s v="m²"/>
    <m/>
    <m/>
    <n v="0"/>
    <m/>
    <m/>
    <n v="0"/>
    <m/>
    <m/>
    <n v="0"/>
  </r>
  <r>
    <x v="4"/>
    <x v="3"/>
    <x v="1"/>
    <x v="6"/>
    <x v="28"/>
    <x v="1"/>
    <s v="m²"/>
    <m/>
    <m/>
    <n v="0"/>
    <m/>
    <m/>
    <n v="0"/>
    <m/>
    <m/>
    <n v="0"/>
  </r>
  <r>
    <x v="1"/>
    <x v="0"/>
    <x v="1"/>
    <x v="1"/>
    <x v="1"/>
    <x v="1"/>
    <m/>
    <m/>
    <m/>
    <m/>
    <m/>
    <m/>
    <m/>
    <m/>
    <m/>
    <m/>
  </r>
  <r>
    <x v="5"/>
    <x v="0"/>
    <x v="0"/>
    <x v="6"/>
    <x v="28"/>
    <x v="1"/>
    <s v="m²"/>
    <m/>
    <m/>
    <n v="0"/>
    <d v="2013-08-30T00:00:00"/>
    <d v="2013-10-24T00:00:00"/>
    <n v="55"/>
    <d v="2013-10-21T00:00:00"/>
    <d v="2013-11-22T00:00:00"/>
    <n v="32"/>
  </r>
  <r>
    <x v="5"/>
    <x v="1"/>
    <x v="1"/>
    <x v="6"/>
    <x v="28"/>
    <x v="1"/>
    <s v="m²"/>
    <m/>
    <m/>
    <n v="0"/>
    <m/>
    <m/>
    <n v="0"/>
    <m/>
    <m/>
    <n v="0"/>
  </r>
  <r>
    <x v="5"/>
    <x v="2"/>
    <x v="1"/>
    <x v="6"/>
    <x v="28"/>
    <x v="1"/>
    <s v="m²"/>
    <m/>
    <m/>
    <n v="0"/>
    <m/>
    <m/>
    <n v="0"/>
    <m/>
    <m/>
    <n v="0"/>
  </r>
  <r>
    <x v="5"/>
    <x v="3"/>
    <x v="1"/>
    <x v="6"/>
    <x v="28"/>
    <x v="1"/>
    <s v="m²"/>
    <m/>
    <m/>
    <n v="0"/>
    <m/>
    <m/>
    <n v="0"/>
    <m/>
    <m/>
    <n v="0"/>
  </r>
  <r>
    <x v="1"/>
    <x v="0"/>
    <x v="1"/>
    <x v="1"/>
    <x v="1"/>
    <x v="1"/>
    <m/>
    <m/>
    <m/>
    <m/>
    <m/>
    <m/>
    <m/>
    <m/>
    <m/>
    <m/>
  </r>
  <r>
    <x v="0"/>
    <x v="0"/>
    <x v="0"/>
    <x v="6"/>
    <x v="27"/>
    <x v="23"/>
    <s v="m²"/>
    <d v="2013-07-16T00:00:00"/>
    <d v="2013-10-18T00:00:00"/>
    <n v="94"/>
    <d v="2013-05-14T00:00:00"/>
    <d v="2013-11-07T00:00:00"/>
    <n v="177"/>
    <m/>
    <m/>
    <m/>
  </r>
  <r>
    <x v="0"/>
    <x v="1"/>
    <x v="1"/>
    <x v="6"/>
    <x v="27"/>
    <x v="1"/>
    <s v="m²"/>
    <m/>
    <m/>
    <n v="0"/>
    <d v="2013-05-14T00:00:00"/>
    <d v="2013-07-06T00:00:00"/>
    <n v="53"/>
    <m/>
    <m/>
    <m/>
  </r>
  <r>
    <x v="0"/>
    <x v="2"/>
    <x v="1"/>
    <x v="6"/>
    <x v="27"/>
    <x v="1"/>
    <s v="m²"/>
    <m/>
    <m/>
    <n v="0"/>
    <m/>
    <m/>
    <n v="0"/>
    <m/>
    <m/>
    <m/>
  </r>
  <r>
    <x v="0"/>
    <x v="3"/>
    <x v="1"/>
    <x v="6"/>
    <x v="27"/>
    <x v="1"/>
    <s v="m²"/>
    <m/>
    <m/>
    <n v="0"/>
    <m/>
    <m/>
    <n v="0"/>
    <m/>
    <m/>
    <m/>
  </r>
  <r>
    <x v="1"/>
    <x v="0"/>
    <x v="1"/>
    <x v="1"/>
    <x v="1"/>
    <x v="1"/>
    <m/>
    <m/>
    <m/>
    <m/>
    <m/>
    <m/>
    <m/>
    <m/>
    <m/>
    <m/>
  </r>
  <r>
    <x v="2"/>
    <x v="0"/>
    <x v="0"/>
    <x v="6"/>
    <x v="27"/>
    <x v="1"/>
    <s v="m²"/>
    <m/>
    <m/>
    <n v="0"/>
    <d v="2013-07-09T00:00:00"/>
    <d v="2013-10-15T00:00:00"/>
    <n v="98"/>
    <m/>
    <m/>
    <m/>
  </r>
  <r>
    <x v="2"/>
    <x v="1"/>
    <x v="1"/>
    <x v="6"/>
    <x v="27"/>
    <x v="1"/>
    <s v="m²"/>
    <m/>
    <m/>
    <n v="0"/>
    <m/>
    <m/>
    <n v="0"/>
    <m/>
    <m/>
    <m/>
  </r>
  <r>
    <x v="2"/>
    <x v="2"/>
    <x v="1"/>
    <x v="6"/>
    <x v="27"/>
    <x v="1"/>
    <s v="m²"/>
    <m/>
    <m/>
    <n v="0"/>
    <m/>
    <m/>
    <n v="0"/>
    <m/>
    <m/>
    <m/>
  </r>
  <r>
    <x v="2"/>
    <x v="3"/>
    <x v="1"/>
    <x v="6"/>
    <x v="27"/>
    <x v="1"/>
    <s v="m²"/>
    <m/>
    <m/>
    <n v="0"/>
    <m/>
    <m/>
    <n v="0"/>
    <m/>
    <m/>
    <m/>
  </r>
  <r>
    <x v="1"/>
    <x v="0"/>
    <x v="1"/>
    <x v="1"/>
    <x v="1"/>
    <x v="1"/>
    <m/>
    <m/>
    <m/>
    <m/>
    <m/>
    <m/>
    <m/>
    <m/>
    <m/>
    <m/>
  </r>
  <r>
    <x v="3"/>
    <x v="0"/>
    <x v="0"/>
    <x v="6"/>
    <x v="27"/>
    <x v="1"/>
    <s v="m²"/>
    <m/>
    <m/>
    <n v="0"/>
    <d v="2013-07-22T00:00:00"/>
    <d v="2013-10-29T00:00:00"/>
    <n v="99"/>
    <m/>
    <m/>
    <m/>
  </r>
  <r>
    <x v="3"/>
    <x v="1"/>
    <x v="1"/>
    <x v="6"/>
    <x v="27"/>
    <x v="1"/>
    <s v="m²"/>
    <m/>
    <m/>
    <n v="0"/>
    <m/>
    <m/>
    <n v="0"/>
    <m/>
    <m/>
    <m/>
  </r>
  <r>
    <x v="3"/>
    <x v="2"/>
    <x v="1"/>
    <x v="6"/>
    <x v="27"/>
    <x v="1"/>
    <s v="m²"/>
    <m/>
    <m/>
    <n v="0"/>
    <m/>
    <m/>
    <n v="0"/>
    <m/>
    <m/>
    <m/>
  </r>
  <r>
    <x v="3"/>
    <x v="3"/>
    <x v="1"/>
    <x v="6"/>
    <x v="27"/>
    <x v="1"/>
    <s v="m²"/>
    <m/>
    <m/>
    <n v="0"/>
    <m/>
    <m/>
    <n v="0"/>
    <m/>
    <m/>
    <m/>
  </r>
  <r>
    <x v="1"/>
    <x v="0"/>
    <x v="1"/>
    <x v="1"/>
    <x v="1"/>
    <x v="1"/>
    <m/>
    <m/>
    <m/>
    <m/>
    <m/>
    <m/>
    <m/>
    <m/>
    <m/>
    <m/>
  </r>
  <r>
    <x v="4"/>
    <x v="0"/>
    <x v="0"/>
    <x v="6"/>
    <x v="27"/>
    <x v="1"/>
    <s v="m²"/>
    <m/>
    <m/>
    <n v="0"/>
    <d v="2013-07-29T00:00:00"/>
    <d v="2013-11-05T00:00:00"/>
    <n v="99"/>
    <m/>
    <m/>
    <m/>
  </r>
  <r>
    <x v="4"/>
    <x v="1"/>
    <x v="1"/>
    <x v="6"/>
    <x v="27"/>
    <x v="1"/>
    <s v="m²"/>
    <m/>
    <m/>
    <n v="0"/>
    <m/>
    <m/>
    <n v="0"/>
    <m/>
    <m/>
    <m/>
  </r>
  <r>
    <x v="4"/>
    <x v="2"/>
    <x v="1"/>
    <x v="6"/>
    <x v="27"/>
    <x v="1"/>
    <s v="m²"/>
    <m/>
    <m/>
    <n v="0"/>
    <m/>
    <m/>
    <n v="0"/>
    <m/>
    <m/>
    <m/>
  </r>
  <r>
    <x v="4"/>
    <x v="3"/>
    <x v="1"/>
    <x v="6"/>
    <x v="27"/>
    <x v="1"/>
    <s v="m²"/>
    <m/>
    <m/>
    <n v="0"/>
    <m/>
    <m/>
    <n v="0"/>
    <m/>
    <m/>
    <m/>
  </r>
  <r>
    <x v="1"/>
    <x v="0"/>
    <x v="1"/>
    <x v="1"/>
    <x v="1"/>
    <x v="1"/>
    <m/>
    <m/>
    <m/>
    <m/>
    <m/>
    <m/>
    <m/>
    <m/>
    <m/>
    <m/>
  </r>
  <r>
    <x v="5"/>
    <x v="0"/>
    <x v="0"/>
    <x v="6"/>
    <x v="27"/>
    <x v="1"/>
    <s v="m²"/>
    <m/>
    <m/>
    <n v="0"/>
    <d v="2013-07-31T00:00:00"/>
    <d v="2013-11-07T00:00:00"/>
    <n v="99"/>
    <m/>
    <m/>
    <m/>
  </r>
  <r>
    <x v="5"/>
    <x v="1"/>
    <x v="1"/>
    <x v="6"/>
    <x v="27"/>
    <x v="1"/>
    <s v="m²"/>
    <m/>
    <m/>
    <n v="0"/>
    <m/>
    <m/>
    <n v="0"/>
    <m/>
    <m/>
    <m/>
  </r>
  <r>
    <x v="5"/>
    <x v="2"/>
    <x v="1"/>
    <x v="6"/>
    <x v="27"/>
    <x v="1"/>
    <s v="m²"/>
    <m/>
    <m/>
    <n v="0"/>
    <m/>
    <m/>
    <n v="0"/>
    <m/>
    <m/>
    <m/>
  </r>
  <r>
    <x v="5"/>
    <x v="3"/>
    <x v="1"/>
    <x v="6"/>
    <x v="27"/>
    <x v="1"/>
    <s v="m²"/>
    <m/>
    <m/>
    <n v="0"/>
    <m/>
    <m/>
    <n v="0"/>
    <m/>
    <m/>
    <m/>
  </r>
  <r>
    <x v="1"/>
    <x v="0"/>
    <x v="1"/>
    <x v="1"/>
    <x v="1"/>
    <x v="1"/>
    <m/>
    <m/>
    <m/>
    <m/>
    <m/>
    <m/>
    <m/>
    <m/>
    <m/>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Vrtilna tabela1" cacheId="0" applyNumberFormats="0" applyBorderFormats="0" applyFontFormats="0" applyPatternFormats="0" applyAlignmentFormats="0" applyWidthHeightFormats="1" dataCaption="Vrednosti" updatedVersion="5" minRefreshableVersion="3" useAutoFormatting="1" itemPrintTitles="1" createdVersion="5" indent="0" outline="1" outlineData="1" multipleFieldFilters="0">
  <location ref="A3:D71" firstHeaderRow="0" firstDataRow="1" firstDataCol="1"/>
  <pivotFields count="16">
    <pivotField axis="axisRow" multipleItemSelectionAllowed="1" showAll="0">
      <items count="7">
        <item h="1" x="1"/>
        <item x="0"/>
        <item x="2"/>
        <item x="3"/>
        <item x="4"/>
        <item x="5"/>
        <item t="default"/>
      </items>
    </pivotField>
    <pivotField axis="axisRow" showAll="0">
      <items count="5">
        <item x="3"/>
        <item x="1"/>
        <item x="2"/>
        <item x="0"/>
        <item t="default"/>
      </items>
    </pivotField>
    <pivotField axis="axisRow" showAll="0">
      <items count="3">
        <item x="0"/>
        <item h="1" x="1"/>
        <item t="default"/>
      </items>
    </pivotField>
    <pivotField axis="axisRow" showAll="0">
      <items count="8">
        <item x="5"/>
        <item x="3"/>
        <item x="4"/>
        <item x="6"/>
        <item x="2"/>
        <item x="0"/>
        <item x="1"/>
        <item t="default"/>
      </items>
    </pivotField>
    <pivotField showAll="0">
      <items count="30">
        <item x="17"/>
        <item x="11"/>
        <item x="13"/>
        <item x="8"/>
        <item x="19"/>
        <item x="18"/>
        <item x="28"/>
        <item x="14"/>
        <item x="15"/>
        <item x="10"/>
        <item x="24"/>
        <item x="5"/>
        <item x="6"/>
        <item x="7"/>
        <item x="3"/>
        <item x="4"/>
        <item x="0"/>
        <item x="9"/>
        <item x="12"/>
        <item x="27"/>
        <item x="21"/>
        <item x="22"/>
        <item x="23"/>
        <item x="20"/>
        <item x="26"/>
        <item x="25"/>
        <item x="16"/>
        <item x="2"/>
        <item x="1"/>
        <item t="default"/>
      </items>
    </pivotField>
    <pivotField showAll="0">
      <items count="25">
        <item x="8"/>
        <item x="18"/>
        <item x="12"/>
        <item x="16"/>
        <item x="15"/>
        <item x="0"/>
        <item x="11"/>
        <item x="14"/>
        <item x="13"/>
        <item x="7"/>
        <item x="3"/>
        <item x="17"/>
        <item x="20"/>
        <item x="6"/>
        <item x="2"/>
        <item x="4"/>
        <item x="23"/>
        <item x="9"/>
        <item x="22"/>
        <item x="10"/>
        <item x="5"/>
        <item x="19"/>
        <item x="21"/>
        <item x="1"/>
        <item t="default"/>
      </items>
    </pivotField>
    <pivotField showAll="0"/>
    <pivotField showAll="0"/>
    <pivotField dataField="1" showAll="0"/>
    <pivotField showAll="0"/>
    <pivotField showAll="0"/>
    <pivotField dataField="1" showAll="0"/>
    <pivotField showAll="0"/>
    <pivotField showAll="0"/>
    <pivotField dataField="1" showAll="0"/>
    <pivotField showAll="0"/>
  </pivotFields>
  <rowFields count="4">
    <field x="2"/>
    <field x="3"/>
    <field x="0"/>
    <field x="1"/>
  </rowFields>
  <rowItems count="68">
    <i>
      <x/>
    </i>
    <i r="1">
      <x/>
    </i>
    <i r="2">
      <x v="1"/>
    </i>
    <i r="3">
      <x v="3"/>
    </i>
    <i r="2">
      <x v="2"/>
    </i>
    <i r="3">
      <x v="3"/>
    </i>
    <i r="2">
      <x v="3"/>
    </i>
    <i r="3">
      <x v="3"/>
    </i>
    <i r="2">
      <x v="4"/>
    </i>
    <i r="3">
      <x v="3"/>
    </i>
    <i r="2">
      <x v="5"/>
    </i>
    <i r="3">
      <x v="3"/>
    </i>
    <i r="1">
      <x v="1"/>
    </i>
    <i r="2">
      <x v="1"/>
    </i>
    <i r="3">
      <x v="3"/>
    </i>
    <i r="2">
      <x v="2"/>
    </i>
    <i r="3">
      <x v="3"/>
    </i>
    <i r="2">
      <x v="3"/>
    </i>
    <i r="3">
      <x v="3"/>
    </i>
    <i r="2">
      <x v="4"/>
    </i>
    <i r="3">
      <x v="3"/>
    </i>
    <i r="2">
      <x v="5"/>
    </i>
    <i r="3">
      <x v="3"/>
    </i>
    <i r="1">
      <x v="2"/>
    </i>
    <i r="2">
      <x v="1"/>
    </i>
    <i r="3">
      <x v="3"/>
    </i>
    <i r="2">
      <x v="2"/>
    </i>
    <i r="3">
      <x v="3"/>
    </i>
    <i r="2">
      <x v="3"/>
    </i>
    <i r="3">
      <x v="3"/>
    </i>
    <i r="2">
      <x v="4"/>
    </i>
    <i r="3">
      <x v="3"/>
    </i>
    <i r="2">
      <x v="5"/>
    </i>
    <i r="3">
      <x v="3"/>
    </i>
    <i r="1">
      <x v="3"/>
    </i>
    <i r="2">
      <x v="1"/>
    </i>
    <i r="3">
      <x v="3"/>
    </i>
    <i r="2">
      <x v="2"/>
    </i>
    <i r="3">
      <x v="3"/>
    </i>
    <i r="2">
      <x v="3"/>
    </i>
    <i r="3">
      <x v="3"/>
    </i>
    <i r="2">
      <x v="4"/>
    </i>
    <i r="3">
      <x v="3"/>
    </i>
    <i r="2">
      <x v="5"/>
    </i>
    <i r="3">
      <x v="3"/>
    </i>
    <i r="1">
      <x v="4"/>
    </i>
    <i r="2">
      <x v="1"/>
    </i>
    <i r="3">
      <x v="3"/>
    </i>
    <i r="2">
      <x v="2"/>
    </i>
    <i r="3">
      <x v="3"/>
    </i>
    <i r="2">
      <x v="3"/>
    </i>
    <i r="3">
      <x v="3"/>
    </i>
    <i r="2">
      <x v="4"/>
    </i>
    <i r="3">
      <x v="3"/>
    </i>
    <i r="2">
      <x v="5"/>
    </i>
    <i r="3">
      <x v="3"/>
    </i>
    <i r="1">
      <x v="5"/>
    </i>
    <i r="2">
      <x v="1"/>
    </i>
    <i r="3">
      <x v="3"/>
    </i>
    <i r="2">
      <x v="2"/>
    </i>
    <i r="3">
      <x v="3"/>
    </i>
    <i r="2">
      <x v="3"/>
    </i>
    <i r="3">
      <x v="3"/>
    </i>
    <i r="2">
      <x v="4"/>
    </i>
    <i r="3">
      <x v="3"/>
    </i>
    <i r="2">
      <x v="5"/>
    </i>
    <i r="3">
      <x v="3"/>
    </i>
    <i t="grand">
      <x/>
    </i>
  </rowItems>
  <colFields count="1">
    <field x="-2"/>
  </colFields>
  <colItems count="3">
    <i>
      <x/>
    </i>
    <i i="1">
      <x v="1"/>
    </i>
    <i i="2">
      <x v="2"/>
    </i>
  </colItems>
  <dataFields count="3">
    <dataField name="Štetje od TP1-DO" fld="8" subtotal="count" baseField="2" baseItem="0"/>
    <dataField name="Štetje od TP2-DO" fld="11" subtotal="count" baseField="0" baseItem="0"/>
    <dataField name="Štetje od TP3-DO" fld="14" subtotal="count" baseField="0" baseItem="0"/>
  </dataField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860"/>
  <sheetViews>
    <sheetView topLeftCell="A358" workbookViewId="0">
      <selection activeCell="D380" sqref="D380"/>
    </sheetView>
  </sheetViews>
  <sheetFormatPr defaultRowHeight="15" x14ac:dyDescent="0.25"/>
  <cols>
    <col min="2" max="2" width="45.5703125" customWidth="1"/>
    <col min="4" max="4" width="11" customWidth="1"/>
    <col min="6" max="6" width="13.140625" customWidth="1"/>
    <col min="7" max="7" width="18.28515625" customWidth="1"/>
  </cols>
  <sheetData>
    <row r="2" spans="1:7" ht="15.75" x14ac:dyDescent="0.25">
      <c r="A2" s="59" t="s">
        <v>0</v>
      </c>
      <c r="B2" s="59" t="s">
        <v>1</v>
      </c>
    </row>
    <row r="5" spans="1:7" ht="15.75" x14ac:dyDescent="0.25">
      <c r="A5" s="27" t="s">
        <v>2</v>
      </c>
    </row>
    <row r="6" spans="1:7" x14ac:dyDescent="0.25">
      <c r="B6" s="18" t="s">
        <v>5</v>
      </c>
    </row>
    <row r="7" spans="1:7" ht="38.25" x14ac:dyDescent="0.25">
      <c r="B7" s="1" t="s">
        <v>3</v>
      </c>
      <c r="C7" s="2"/>
      <c r="D7" s="3"/>
      <c r="E7" s="4"/>
      <c r="F7" s="5"/>
      <c r="G7" s="6"/>
    </row>
    <row r="8" spans="1:7" x14ac:dyDescent="0.25">
      <c r="B8" s="1"/>
      <c r="C8" s="2" t="s">
        <v>4</v>
      </c>
      <c r="D8" s="7">
        <v>581.09400000000005</v>
      </c>
      <c r="E8" s="4"/>
      <c r="F8" s="5">
        <v>82.48</v>
      </c>
      <c r="G8" s="8">
        <f>IF(D8=0,"",D8*F8)</f>
        <v>47928.633120000006</v>
      </c>
    </row>
    <row r="9" spans="1:7" x14ac:dyDescent="0.25">
      <c r="B9" s="1"/>
      <c r="C9" s="2"/>
      <c r="D9" s="7"/>
      <c r="E9" s="4"/>
      <c r="F9" s="5"/>
      <c r="G9" s="8"/>
    </row>
    <row r="10" spans="1:7" x14ac:dyDescent="0.25">
      <c r="B10" s="1" t="s">
        <v>194</v>
      </c>
      <c r="C10" s="2"/>
      <c r="D10" s="3"/>
      <c r="E10" s="32"/>
      <c r="F10" s="13"/>
      <c r="G10" s="14" t="str">
        <f t="shared" ref="G10:G14" si="0">IF(D10=0,"",D10*F10)</f>
        <v/>
      </c>
    </row>
    <row r="11" spans="1:7" x14ac:dyDescent="0.25">
      <c r="B11" s="1" t="s">
        <v>195</v>
      </c>
      <c r="C11" s="2"/>
      <c r="D11" s="3"/>
      <c r="E11" s="32"/>
      <c r="F11" s="13"/>
      <c r="G11" s="14" t="str">
        <f t="shared" si="0"/>
        <v/>
      </c>
    </row>
    <row r="12" spans="1:7" ht="25.5" x14ac:dyDescent="0.25">
      <c r="B12" s="15" t="s">
        <v>196</v>
      </c>
      <c r="C12" s="16"/>
      <c r="D12" s="3"/>
      <c r="E12" s="32"/>
      <c r="F12" s="13"/>
      <c r="G12" s="14" t="str">
        <f t="shared" si="0"/>
        <v/>
      </c>
    </row>
    <row r="13" spans="1:7" ht="25.5" x14ac:dyDescent="0.25">
      <c r="B13" s="15" t="s">
        <v>197</v>
      </c>
      <c r="C13" s="16"/>
      <c r="D13" s="3"/>
      <c r="E13" s="32"/>
      <c r="F13" s="13"/>
      <c r="G13" s="14" t="str">
        <f t="shared" si="0"/>
        <v/>
      </c>
    </row>
    <row r="14" spans="1:7" x14ac:dyDescent="0.25">
      <c r="B14" s="15"/>
      <c r="C14" s="34" t="s">
        <v>4</v>
      </c>
      <c r="D14" s="7">
        <v>3486.5640000000008</v>
      </c>
      <c r="E14" s="32"/>
      <c r="F14" s="13">
        <v>98.86</v>
      </c>
      <c r="G14" s="14">
        <f t="shared" si="0"/>
        <v>344681.71704000008</v>
      </c>
    </row>
    <row r="16" spans="1:7" x14ac:dyDescent="0.25">
      <c r="B16" s="9" t="s">
        <v>6</v>
      </c>
      <c r="C16" s="10"/>
      <c r="D16" s="11"/>
      <c r="E16" s="12"/>
      <c r="F16" s="13"/>
      <c r="G16" s="14" t="str">
        <f t="shared" ref="G16:G20" si="1">IF(D16=0,"",D16*F16)</f>
        <v/>
      </c>
    </row>
    <row r="17" spans="2:7" x14ac:dyDescent="0.25">
      <c r="B17" s="15" t="s">
        <v>7</v>
      </c>
      <c r="C17" s="16"/>
      <c r="D17" s="11"/>
      <c r="E17" s="12"/>
      <c r="F17" s="13"/>
      <c r="G17" s="14" t="str">
        <f t="shared" si="1"/>
        <v/>
      </c>
    </row>
    <row r="18" spans="2:7" ht="25.5" x14ac:dyDescent="0.25">
      <c r="B18" s="15" t="s">
        <v>8</v>
      </c>
      <c r="C18" s="16"/>
      <c r="D18" s="11"/>
      <c r="E18" s="12"/>
      <c r="F18" s="13"/>
      <c r="G18" s="14" t="str">
        <f t="shared" si="1"/>
        <v/>
      </c>
    </row>
    <row r="19" spans="2:7" ht="25.5" x14ac:dyDescent="0.25">
      <c r="B19" s="15" t="s">
        <v>9</v>
      </c>
      <c r="C19" s="16"/>
      <c r="D19" s="11"/>
      <c r="E19" s="12"/>
      <c r="F19" s="13"/>
      <c r="G19" s="14" t="str">
        <f t="shared" si="1"/>
        <v/>
      </c>
    </row>
    <row r="20" spans="2:7" x14ac:dyDescent="0.25">
      <c r="B20" s="17" t="s">
        <v>10</v>
      </c>
      <c r="C20" s="2" t="s">
        <v>4</v>
      </c>
      <c r="D20" s="11">
        <v>1709.6325000000002</v>
      </c>
      <c r="E20" s="12"/>
      <c r="F20" s="13">
        <v>83.34</v>
      </c>
      <c r="G20" s="14">
        <f t="shared" si="1"/>
        <v>142480.77255000002</v>
      </c>
    </row>
    <row r="22" spans="2:7" x14ac:dyDescent="0.25">
      <c r="B22" s="9" t="s">
        <v>11</v>
      </c>
      <c r="C22" s="10"/>
      <c r="D22" s="11"/>
      <c r="E22" s="12"/>
      <c r="F22" s="13"/>
      <c r="G22" s="14" t="str">
        <f t="shared" ref="G22:G32" si="2">IF(D22=0,"",D22*F22)</f>
        <v/>
      </c>
    </row>
    <row r="23" spans="2:7" x14ac:dyDescent="0.25">
      <c r="B23" s="9" t="s">
        <v>12</v>
      </c>
      <c r="C23" s="10"/>
      <c r="D23" s="11"/>
      <c r="E23" s="12"/>
      <c r="F23" s="13"/>
      <c r="G23" s="14" t="str">
        <f t="shared" si="2"/>
        <v/>
      </c>
    </row>
    <row r="24" spans="2:7" x14ac:dyDescent="0.25">
      <c r="B24" s="9" t="s">
        <v>13</v>
      </c>
      <c r="C24" s="10"/>
      <c r="D24" s="11"/>
      <c r="E24" s="12"/>
      <c r="F24" s="13"/>
      <c r="G24" s="14" t="str">
        <f t="shared" si="2"/>
        <v/>
      </c>
    </row>
    <row r="25" spans="2:7" x14ac:dyDescent="0.25">
      <c r="B25" s="9" t="s">
        <v>14</v>
      </c>
      <c r="C25" s="10"/>
      <c r="D25" s="11"/>
      <c r="E25" s="12"/>
      <c r="F25" s="13"/>
      <c r="G25" s="14" t="str">
        <f t="shared" si="2"/>
        <v/>
      </c>
    </row>
    <row r="26" spans="2:7" x14ac:dyDescent="0.25">
      <c r="B26" s="15" t="s">
        <v>7</v>
      </c>
      <c r="C26" s="16"/>
      <c r="D26" s="11"/>
      <c r="E26" s="12"/>
      <c r="F26" s="13"/>
      <c r="G26" s="14" t="str">
        <f t="shared" si="2"/>
        <v/>
      </c>
    </row>
    <row r="27" spans="2:7" ht="25.5" x14ac:dyDescent="0.25">
      <c r="B27" s="15" t="s">
        <v>15</v>
      </c>
      <c r="C27" s="16"/>
      <c r="D27" s="11"/>
      <c r="E27" s="12"/>
      <c r="F27" s="13"/>
      <c r="G27" s="14" t="str">
        <f t="shared" si="2"/>
        <v/>
      </c>
    </row>
    <row r="28" spans="2:7" ht="25.5" x14ac:dyDescent="0.25">
      <c r="B28" s="15" t="s">
        <v>16</v>
      </c>
      <c r="C28" s="16"/>
      <c r="D28" s="11"/>
      <c r="E28" s="12"/>
      <c r="F28" s="13"/>
      <c r="G28" s="14" t="str">
        <f t="shared" si="2"/>
        <v/>
      </c>
    </row>
    <row r="29" spans="2:7" ht="25.5" x14ac:dyDescent="0.25">
      <c r="B29" s="15" t="s">
        <v>17</v>
      </c>
      <c r="C29" s="16"/>
      <c r="D29" s="11"/>
      <c r="E29" s="12"/>
      <c r="F29" s="13"/>
      <c r="G29" s="14" t="str">
        <f t="shared" si="2"/>
        <v/>
      </c>
    </row>
    <row r="30" spans="2:7" ht="25.5" x14ac:dyDescent="0.25">
      <c r="B30" s="15" t="s">
        <v>18</v>
      </c>
      <c r="C30" s="16"/>
      <c r="D30" s="11"/>
      <c r="E30" s="12"/>
      <c r="F30" s="13"/>
      <c r="G30" s="14" t="str">
        <f t="shared" si="2"/>
        <v/>
      </c>
    </row>
    <row r="31" spans="2:7" ht="25.5" x14ac:dyDescent="0.25">
      <c r="B31" s="15" t="s">
        <v>9</v>
      </c>
      <c r="C31" s="16"/>
      <c r="D31" s="11"/>
      <c r="E31" s="12"/>
      <c r="F31" s="13"/>
      <c r="G31" s="14" t="str">
        <f t="shared" si="2"/>
        <v/>
      </c>
    </row>
    <row r="32" spans="2:7" x14ac:dyDescent="0.25">
      <c r="B32" s="17" t="s">
        <v>10</v>
      </c>
      <c r="C32" s="2" t="s">
        <v>4</v>
      </c>
      <c r="D32" s="11">
        <v>5187.0591000000004</v>
      </c>
      <c r="E32" s="12"/>
      <c r="F32" s="13">
        <v>83.34</v>
      </c>
      <c r="G32" s="14">
        <f t="shared" si="2"/>
        <v>432289.50539400004</v>
      </c>
    </row>
    <row r="33" spans="2:7" x14ac:dyDescent="0.25">
      <c r="B33" s="19" t="s">
        <v>19</v>
      </c>
    </row>
    <row r="35" spans="2:7" x14ac:dyDescent="0.25">
      <c r="B35" s="20" t="s">
        <v>20</v>
      </c>
      <c r="C35" s="21"/>
      <c r="D35" s="11"/>
      <c r="E35" s="12"/>
      <c r="F35" s="13"/>
      <c r="G35" s="14" t="str">
        <f t="shared" ref="G35:G98" si="3">IF(D35=0,"",D35*F35)</f>
        <v/>
      </c>
    </row>
    <row r="36" spans="2:7" ht="25.5" x14ac:dyDescent="0.25">
      <c r="B36" s="22" t="s">
        <v>21</v>
      </c>
      <c r="C36" s="21"/>
      <c r="D36" s="11"/>
      <c r="E36" s="12"/>
      <c r="F36" s="13"/>
      <c r="G36" s="14" t="str">
        <f t="shared" si="3"/>
        <v/>
      </c>
    </row>
    <row r="37" spans="2:7" x14ac:dyDescent="0.25">
      <c r="B37" s="22" t="s">
        <v>22</v>
      </c>
      <c r="C37" s="21"/>
      <c r="D37" s="11"/>
      <c r="E37" s="12"/>
      <c r="F37" s="13"/>
      <c r="G37" s="14" t="str">
        <f t="shared" si="3"/>
        <v/>
      </c>
    </row>
    <row r="38" spans="2:7" ht="25.5" x14ac:dyDescent="0.25">
      <c r="B38" s="15" t="s">
        <v>23</v>
      </c>
      <c r="C38" s="21"/>
      <c r="D38" s="11"/>
      <c r="E38" s="12"/>
      <c r="F38" s="13"/>
      <c r="G38" s="14" t="str">
        <f t="shared" si="3"/>
        <v/>
      </c>
    </row>
    <row r="39" spans="2:7" x14ac:dyDescent="0.25">
      <c r="B39" s="26" t="s">
        <v>24</v>
      </c>
      <c r="C39" s="21"/>
      <c r="D39" s="11"/>
      <c r="E39" s="12"/>
      <c r="F39" s="13"/>
      <c r="G39" s="14" t="str">
        <f t="shared" si="3"/>
        <v/>
      </c>
    </row>
    <row r="40" spans="2:7" ht="25.5" x14ac:dyDescent="0.25">
      <c r="B40" s="15" t="s">
        <v>25</v>
      </c>
      <c r="C40" s="21"/>
      <c r="D40" s="11"/>
      <c r="E40" s="12"/>
      <c r="F40" s="13"/>
      <c r="G40" s="14" t="str">
        <f t="shared" si="3"/>
        <v/>
      </c>
    </row>
    <row r="41" spans="2:7" x14ac:dyDescent="0.25">
      <c r="B41" s="15" t="s">
        <v>26</v>
      </c>
      <c r="C41" s="21" t="s">
        <v>27</v>
      </c>
      <c r="D41" s="11">
        <v>45.24</v>
      </c>
      <c r="E41" s="12"/>
      <c r="F41" s="13">
        <v>27.41</v>
      </c>
      <c r="G41" s="14">
        <f t="shared" si="3"/>
        <v>1240.0284000000001</v>
      </c>
    </row>
    <row r="42" spans="2:7" x14ac:dyDescent="0.25">
      <c r="B42" s="20"/>
      <c r="C42" s="21"/>
      <c r="D42" s="11"/>
      <c r="E42" s="12"/>
      <c r="F42" s="13"/>
      <c r="G42" s="14" t="str">
        <f t="shared" si="3"/>
        <v/>
      </c>
    </row>
    <row r="43" spans="2:7" ht="30" x14ac:dyDescent="0.25">
      <c r="B43" s="20" t="s">
        <v>28</v>
      </c>
      <c r="C43" s="21"/>
      <c r="D43" s="11"/>
      <c r="E43" s="12"/>
      <c r="F43" s="13"/>
      <c r="G43" s="14" t="str">
        <f t="shared" si="3"/>
        <v/>
      </c>
    </row>
    <row r="44" spans="2:7" x14ac:dyDescent="0.25">
      <c r="B44" s="26" t="s">
        <v>29</v>
      </c>
      <c r="C44" s="21"/>
      <c r="D44" s="11"/>
      <c r="E44" s="12"/>
      <c r="F44" s="13"/>
      <c r="G44" s="14" t="str">
        <f t="shared" si="3"/>
        <v/>
      </c>
    </row>
    <row r="45" spans="2:7" ht="63.75" x14ac:dyDescent="0.25">
      <c r="B45" s="15" t="s">
        <v>30</v>
      </c>
      <c r="C45" s="21"/>
      <c r="D45" s="11"/>
      <c r="E45" s="12"/>
      <c r="F45" s="13"/>
      <c r="G45" s="14" t="str">
        <f t="shared" si="3"/>
        <v/>
      </c>
    </row>
    <row r="46" spans="2:7" x14ac:dyDescent="0.25">
      <c r="B46" s="15" t="s">
        <v>26</v>
      </c>
      <c r="C46" s="21" t="s">
        <v>27</v>
      </c>
      <c r="D46" s="11">
        <v>45.66</v>
      </c>
      <c r="E46" s="12"/>
      <c r="F46" s="13">
        <v>7.18</v>
      </c>
      <c r="G46" s="14">
        <f t="shared" si="3"/>
        <v>327.83879999999994</v>
      </c>
    </row>
    <row r="47" spans="2:7" x14ac:dyDescent="0.25">
      <c r="B47" s="20"/>
      <c r="C47" s="21"/>
      <c r="D47" s="11"/>
      <c r="E47" s="12"/>
      <c r="F47" s="13"/>
      <c r="G47" s="14" t="str">
        <f t="shared" si="3"/>
        <v/>
      </c>
    </row>
    <row r="48" spans="2:7" ht="30" x14ac:dyDescent="0.25">
      <c r="B48" s="20" t="s">
        <v>31</v>
      </c>
      <c r="C48" s="21"/>
      <c r="D48" s="11"/>
      <c r="E48" s="12"/>
      <c r="F48" s="13"/>
      <c r="G48" s="14" t="str">
        <f t="shared" si="3"/>
        <v/>
      </c>
    </row>
    <row r="49" spans="2:7" x14ac:dyDescent="0.25">
      <c r="B49" s="22" t="s">
        <v>32</v>
      </c>
      <c r="C49" s="21"/>
      <c r="D49" s="11"/>
      <c r="E49" s="12"/>
      <c r="F49" s="13"/>
      <c r="G49" s="14" t="str">
        <f t="shared" si="3"/>
        <v/>
      </c>
    </row>
    <row r="50" spans="2:7" ht="15.75" x14ac:dyDescent="0.25">
      <c r="B50" s="15" t="s">
        <v>33</v>
      </c>
      <c r="C50" s="21"/>
      <c r="D50" s="11"/>
      <c r="E50" s="12"/>
      <c r="F50" s="13"/>
      <c r="G50" s="14" t="str">
        <f t="shared" si="3"/>
        <v/>
      </c>
    </row>
    <row r="51" spans="2:7" x14ac:dyDescent="0.25">
      <c r="B51" s="22" t="s">
        <v>34</v>
      </c>
      <c r="C51" s="21"/>
      <c r="D51" s="11"/>
      <c r="E51" s="12"/>
      <c r="F51" s="13"/>
      <c r="G51" s="14" t="str">
        <f t="shared" si="3"/>
        <v/>
      </c>
    </row>
    <row r="52" spans="2:7" x14ac:dyDescent="0.25">
      <c r="B52" s="26" t="s">
        <v>35</v>
      </c>
      <c r="C52" s="21"/>
      <c r="D52" s="11"/>
      <c r="E52" s="12"/>
      <c r="F52" s="13"/>
      <c r="G52" s="14" t="str">
        <f t="shared" si="3"/>
        <v/>
      </c>
    </row>
    <row r="53" spans="2:7" ht="63.75" x14ac:dyDescent="0.25">
      <c r="B53" s="15" t="s">
        <v>30</v>
      </c>
      <c r="C53" s="21"/>
      <c r="D53" s="11"/>
      <c r="E53" s="12"/>
      <c r="F53" s="13"/>
      <c r="G53" s="14" t="str">
        <f t="shared" si="3"/>
        <v/>
      </c>
    </row>
    <row r="54" spans="2:7" x14ac:dyDescent="0.25">
      <c r="B54" s="15" t="s">
        <v>26</v>
      </c>
      <c r="C54" s="21" t="s">
        <v>27</v>
      </c>
      <c r="D54" s="11">
        <v>36.18</v>
      </c>
      <c r="E54" s="12"/>
      <c r="F54" s="13">
        <v>28.04</v>
      </c>
      <c r="G54" s="14">
        <f t="shared" si="3"/>
        <v>1014.4871999999999</v>
      </c>
    </row>
    <row r="55" spans="2:7" x14ac:dyDescent="0.25">
      <c r="B55" s="20"/>
      <c r="C55" s="21"/>
      <c r="D55" s="11"/>
      <c r="E55" s="12"/>
      <c r="F55" s="13"/>
      <c r="G55" s="14" t="str">
        <f t="shared" si="3"/>
        <v/>
      </c>
    </row>
    <row r="56" spans="2:7" x14ac:dyDescent="0.25">
      <c r="B56" s="20" t="s">
        <v>36</v>
      </c>
      <c r="C56" s="21"/>
      <c r="D56" s="11"/>
      <c r="E56" s="12"/>
      <c r="F56" s="13"/>
      <c r="G56" s="14" t="str">
        <f t="shared" si="3"/>
        <v/>
      </c>
    </row>
    <row r="57" spans="2:7" x14ac:dyDescent="0.25">
      <c r="B57" s="22" t="s">
        <v>32</v>
      </c>
      <c r="C57" s="21"/>
      <c r="D57" s="11"/>
      <c r="E57" s="12"/>
      <c r="F57" s="13"/>
      <c r="G57" s="14" t="str">
        <f t="shared" si="3"/>
        <v/>
      </c>
    </row>
    <row r="58" spans="2:7" ht="30.75" x14ac:dyDescent="0.25">
      <c r="B58" s="15" t="s">
        <v>37</v>
      </c>
      <c r="C58" s="21"/>
      <c r="D58" s="11"/>
      <c r="E58" s="12"/>
      <c r="F58" s="13"/>
      <c r="G58" s="14" t="str">
        <f t="shared" si="3"/>
        <v/>
      </c>
    </row>
    <row r="59" spans="2:7" x14ac:dyDescent="0.25">
      <c r="B59" s="22" t="s">
        <v>34</v>
      </c>
      <c r="C59" s="21"/>
      <c r="D59" s="11"/>
      <c r="E59" s="12"/>
      <c r="F59" s="13"/>
      <c r="G59" s="14" t="str">
        <f t="shared" si="3"/>
        <v/>
      </c>
    </row>
    <row r="60" spans="2:7" x14ac:dyDescent="0.25">
      <c r="B60" s="26" t="s">
        <v>38</v>
      </c>
      <c r="C60" s="21"/>
      <c r="D60" s="11"/>
      <c r="E60" s="12"/>
      <c r="F60" s="13"/>
      <c r="G60" s="14" t="str">
        <f t="shared" si="3"/>
        <v/>
      </c>
    </row>
    <row r="61" spans="2:7" x14ac:dyDescent="0.25">
      <c r="B61" s="15" t="s">
        <v>39</v>
      </c>
      <c r="C61" s="21"/>
      <c r="D61" s="11"/>
      <c r="E61" s="12"/>
      <c r="F61" s="13"/>
      <c r="G61" s="14" t="str">
        <f t="shared" si="3"/>
        <v/>
      </c>
    </row>
    <row r="62" spans="2:7" x14ac:dyDescent="0.25">
      <c r="B62" s="15" t="s">
        <v>26</v>
      </c>
      <c r="C62" s="21" t="s">
        <v>27</v>
      </c>
      <c r="D62" s="11">
        <v>361</v>
      </c>
      <c r="E62" s="12"/>
      <c r="F62" s="13">
        <v>31.32</v>
      </c>
      <c r="G62" s="14">
        <f t="shared" si="3"/>
        <v>11306.52</v>
      </c>
    </row>
    <row r="63" spans="2:7" x14ac:dyDescent="0.25">
      <c r="B63" s="20"/>
      <c r="C63" s="21"/>
      <c r="D63" s="11"/>
      <c r="E63" s="12"/>
      <c r="F63" s="13"/>
      <c r="G63" s="14" t="str">
        <f t="shared" si="3"/>
        <v/>
      </c>
    </row>
    <row r="64" spans="2:7" x14ac:dyDescent="0.25">
      <c r="B64" s="20" t="s">
        <v>40</v>
      </c>
      <c r="C64" s="21"/>
      <c r="D64" s="11"/>
      <c r="E64" s="12"/>
      <c r="F64" s="13"/>
      <c r="G64" s="14" t="str">
        <f t="shared" si="3"/>
        <v/>
      </c>
    </row>
    <row r="65" spans="2:7" x14ac:dyDescent="0.25">
      <c r="B65" s="22" t="s">
        <v>41</v>
      </c>
      <c r="C65" s="21"/>
      <c r="D65" s="11"/>
      <c r="E65" s="12"/>
      <c r="F65" s="13"/>
      <c r="G65" s="14" t="str">
        <f t="shared" si="3"/>
        <v/>
      </c>
    </row>
    <row r="66" spans="2:7" ht="25.5" x14ac:dyDescent="0.25">
      <c r="B66" s="22" t="s">
        <v>42</v>
      </c>
      <c r="C66" s="21"/>
      <c r="D66" s="11"/>
      <c r="E66" s="12"/>
      <c r="F66" s="13"/>
      <c r="G66" s="14" t="str">
        <f t="shared" si="3"/>
        <v/>
      </c>
    </row>
    <row r="67" spans="2:7" ht="25.5" x14ac:dyDescent="0.25">
      <c r="B67" s="15" t="s">
        <v>43</v>
      </c>
      <c r="C67" s="21"/>
      <c r="D67" s="11"/>
      <c r="E67" s="12"/>
      <c r="F67" s="13"/>
      <c r="G67" s="14" t="str">
        <f t="shared" si="3"/>
        <v/>
      </c>
    </row>
    <row r="68" spans="2:7" x14ac:dyDescent="0.25">
      <c r="B68" s="22" t="s">
        <v>32</v>
      </c>
      <c r="C68" s="21"/>
      <c r="D68" s="11"/>
      <c r="E68" s="12"/>
      <c r="F68" s="13"/>
      <c r="G68" s="14" t="str">
        <f t="shared" si="3"/>
        <v/>
      </c>
    </row>
    <row r="69" spans="2:7" ht="30.75" x14ac:dyDescent="0.25">
      <c r="B69" s="15" t="s">
        <v>37</v>
      </c>
      <c r="C69" s="21"/>
      <c r="D69" s="11"/>
      <c r="E69" s="12"/>
      <c r="F69" s="13"/>
      <c r="G69" s="14" t="str">
        <f t="shared" si="3"/>
        <v/>
      </c>
    </row>
    <row r="70" spans="2:7" x14ac:dyDescent="0.25">
      <c r="B70" s="22" t="s">
        <v>34</v>
      </c>
      <c r="C70" s="21"/>
      <c r="D70" s="11"/>
      <c r="E70" s="12"/>
      <c r="F70" s="13"/>
      <c r="G70" s="14" t="str">
        <f t="shared" si="3"/>
        <v/>
      </c>
    </row>
    <row r="71" spans="2:7" x14ac:dyDescent="0.25">
      <c r="B71" s="26" t="s">
        <v>44</v>
      </c>
      <c r="C71" s="21"/>
      <c r="D71" s="11"/>
      <c r="E71" s="12"/>
      <c r="F71" s="13"/>
      <c r="G71" s="14" t="str">
        <f t="shared" si="3"/>
        <v/>
      </c>
    </row>
    <row r="72" spans="2:7" x14ac:dyDescent="0.25">
      <c r="B72" s="15" t="s">
        <v>39</v>
      </c>
      <c r="C72" s="21"/>
      <c r="D72" s="11"/>
      <c r="E72" s="12"/>
      <c r="F72" s="13"/>
      <c r="G72" s="14" t="str">
        <f t="shared" si="3"/>
        <v/>
      </c>
    </row>
    <row r="73" spans="2:7" x14ac:dyDescent="0.25">
      <c r="B73" s="15" t="s">
        <v>26</v>
      </c>
      <c r="C73" s="21" t="s">
        <v>27</v>
      </c>
      <c r="D73" s="11">
        <v>183.49</v>
      </c>
      <c r="E73" s="12"/>
      <c r="F73" s="13">
        <v>39.51</v>
      </c>
      <c r="G73" s="14">
        <f t="shared" si="3"/>
        <v>7249.6899000000003</v>
      </c>
    </row>
    <row r="74" spans="2:7" x14ac:dyDescent="0.25">
      <c r="B74" s="20"/>
      <c r="C74" s="21"/>
      <c r="D74" s="11"/>
      <c r="E74" s="12"/>
      <c r="F74" s="13"/>
      <c r="G74" s="14" t="str">
        <f t="shared" si="3"/>
        <v/>
      </c>
    </row>
    <row r="75" spans="2:7" x14ac:dyDescent="0.25">
      <c r="B75" s="20" t="s">
        <v>45</v>
      </c>
      <c r="C75" s="21"/>
      <c r="D75" s="11"/>
      <c r="E75" s="12"/>
      <c r="F75" s="13"/>
      <c r="G75" s="14" t="str">
        <f t="shared" si="3"/>
        <v/>
      </c>
    </row>
    <row r="76" spans="2:7" x14ac:dyDescent="0.25">
      <c r="B76" s="22" t="s">
        <v>46</v>
      </c>
      <c r="C76" s="21"/>
      <c r="D76" s="11"/>
      <c r="E76" s="12"/>
      <c r="F76" s="13"/>
      <c r="G76" s="14" t="str">
        <f t="shared" si="3"/>
        <v/>
      </c>
    </row>
    <row r="77" spans="2:7" x14ac:dyDescent="0.25">
      <c r="B77" s="22" t="s">
        <v>32</v>
      </c>
      <c r="C77" s="21"/>
      <c r="D77" s="11"/>
      <c r="E77" s="12"/>
      <c r="F77" s="13"/>
      <c r="G77" s="14" t="str">
        <f t="shared" si="3"/>
        <v/>
      </c>
    </row>
    <row r="78" spans="2:7" ht="30.75" x14ac:dyDescent="0.25">
      <c r="B78" s="15" t="s">
        <v>37</v>
      </c>
      <c r="C78" s="21"/>
      <c r="D78" s="11"/>
      <c r="E78" s="12"/>
      <c r="F78" s="13"/>
      <c r="G78" s="14" t="str">
        <f t="shared" si="3"/>
        <v/>
      </c>
    </row>
    <row r="79" spans="2:7" x14ac:dyDescent="0.25">
      <c r="B79" s="22" t="s">
        <v>34</v>
      </c>
      <c r="C79" s="21"/>
      <c r="D79" s="11"/>
      <c r="E79" s="12"/>
      <c r="F79" s="13"/>
      <c r="G79" s="14" t="str">
        <f t="shared" si="3"/>
        <v/>
      </c>
    </row>
    <row r="80" spans="2:7" x14ac:dyDescent="0.25">
      <c r="B80" s="26" t="s">
        <v>38</v>
      </c>
      <c r="C80" s="21"/>
      <c r="D80" s="11"/>
      <c r="E80" s="12"/>
      <c r="F80" s="13"/>
      <c r="G80" s="14" t="str">
        <f t="shared" si="3"/>
        <v/>
      </c>
    </row>
    <row r="81" spans="2:7" x14ac:dyDescent="0.25">
      <c r="B81" s="15" t="s">
        <v>39</v>
      </c>
      <c r="C81" s="21"/>
      <c r="D81" s="11"/>
      <c r="E81" s="12"/>
      <c r="F81" s="13"/>
      <c r="G81" s="14" t="str">
        <f t="shared" si="3"/>
        <v/>
      </c>
    </row>
    <row r="82" spans="2:7" x14ac:dyDescent="0.25">
      <c r="B82" s="15" t="s">
        <v>26</v>
      </c>
      <c r="C82" s="21" t="s">
        <v>27</v>
      </c>
      <c r="D82" s="11">
        <v>10.6</v>
      </c>
      <c r="E82" s="12"/>
      <c r="F82" s="13">
        <v>55.07</v>
      </c>
      <c r="G82" s="14">
        <f t="shared" si="3"/>
        <v>583.74199999999996</v>
      </c>
    </row>
    <row r="83" spans="2:7" x14ac:dyDescent="0.25">
      <c r="B83" s="20"/>
      <c r="C83" s="21"/>
      <c r="D83" s="11"/>
      <c r="E83" s="12"/>
      <c r="F83" s="13"/>
      <c r="G83" s="14" t="str">
        <f t="shared" si="3"/>
        <v/>
      </c>
    </row>
    <row r="84" spans="2:7" x14ac:dyDescent="0.25">
      <c r="B84" s="20" t="s">
        <v>47</v>
      </c>
      <c r="C84" s="21"/>
      <c r="D84" s="11"/>
      <c r="E84" s="12"/>
      <c r="F84" s="13"/>
      <c r="G84" s="14" t="str">
        <f t="shared" si="3"/>
        <v/>
      </c>
    </row>
    <row r="85" spans="2:7" x14ac:dyDescent="0.25">
      <c r="B85" s="22" t="s">
        <v>32</v>
      </c>
      <c r="C85" s="21"/>
      <c r="D85" s="11"/>
      <c r="E85" s="12"/>
      <c r="F85" s="13"/>
      <c r="G85" s="14" t="str">
        <f t="shared" si="3"/>
        <v/>
      </c>
    </row>
    <row r="86" spans="2:7" ht="28.5" x14ac:dyDescent="0.25">
      <c r="B86" s="15" t="s">
        <v>48</v>
      </c>
      <c r="C86" s="21"/>
      <c r="D86" s="11"/>
      <c r="E86" s="12"/>
      <c r="F86" s="13"/>
      <c r="G86" s="14" t="str">
        <f t="shared" si="3"/>
        <v/>
      </c>
    </row>
    <row r="87" spans="2:7" x14ac:dyDescent="0.25">
      <c r="B87" s="22" t="s">
        <v>34</v>
      </c>
      <c r="C87" s="21"/>
      <c r="D87" s="11"/>
      <c r="E87" s="12"/>
      <c r="F87" s="13"/>
      <c r="G87" s="14" t="str">
        <f t="shared" si="3"/>
        <v/>
      </c>
    </row>
    <row r="88" spans="2:7" x14ac:dyDescent="0.25">
      <c r="B88" s="26" t="s">
        <v>49</v>
      </c>
      <c r="C88" s="21"/>
      <c r="D88" s="11"/>
      <c r="E88" s="12"/>
      <c r="F88" s="13"/>
      <c r="G88" s="14" t="str">
        <f t="shared" si="3"/>
        <v/>
      </c>
    </row>
    <row r="89" spans="2:7" x14ac:dyDescent="0.25">
      <c r="B89" s="15" t="s">
        <v>39</v>
      </c>
      <c r="C89" s="21"/>
      <c r="D89" s="11"/>
      <c r="E89" s="12"/>
      <c r="F89" s="13"/>
      <c r="G89" s="14" t="str">
        <f t="shared" si="3"/>
        <v/>
      </c>
    </row>
    <row r="90" spans="2:7" x14ac:dyDescent="0.25">
      <c r="B90" s="15" t="s">
        <v>26</v>
      </c>
      <c r="C90" s="21" t="s">
        <v>27</v>
      </c>
      <c r="D90" s="11">
        <v>5</v>
      </c>
      <c r="E90" s="12"/>
      <c r="F90" s="13">
        <v>26.15</v>
      </c>
      <c r="G90" s="14">
        <f t="shared" si="3"/>
        <v>130.75</v>
      </c>
    </row>
    <row r="91" spans="2:7" x14ac:dyDescent="0.25">
      <c r="B91" s="20"/>
      <c r="C91" s="21"/>
      <c r="D91" s="11"/>
      <c r="E91" s="12"/>
      <c r="F91" s="13"/>
      <c r="G91" s="14" t="str">
        <f t="shared" si="3"/>
        <v/>
      </c>
    </row>
    <row r="92" spans="2:7" ht="45" x14ac:dyDescent="0.25">
      <c r="B92" s="20" t="s">
        <v>50</v>
      </c>
      <c r="C92" s="21"/>
      <c r="D92" s="11"/>
      <c r="E92" s="12"/>
      <c r="F92" s="13"/>
      <c r="G92" s="14" t="str">
        <f t="shared" si="3"/>
        <v/>
      </c>
    </row>
    <row r="93" spans="2:7" x14ac:dyDescent="0.25">
      <c r="B93" s="22" t="s">
        <v>51</v>
      </c>
      <c r="C93" s="21"/>
      <c r="D93" s="11"/>
      <c r="E93" s="12"/>
      <c r="F93" s="13"/>
      <c r="G93" s="14" t="str">
        <f t="shared" si="3"/>
        <v/>
      </c>
    </row>
    <row r="94" spans="2:7" x14ac:dyDescent="0.25">
      <c r="B94" s="22" t="s">
        <v>52</v>
      </c>
      <c r="C94" s="21"/>
      <c r="D94" s="11"/>
      <c r="E94" s="12"/>
      <c r="F94" s="13"/>
      <c r="G94" s="14" t="str">
        <f t="shared" si="3"/>
        <v/>
      </c>
    </row>
    <row r="95" spans="2:7" x14ac:dyDescent="0.25">
      <c r="B95" s="22" t="s">
        <v>53</v>
      </c>
      <c r="C95" s="21"/>
      <c r="D95" s="11"/>
      <c r="E95" s="12"/>
      <c r="F95" s="13"/>
      <c r="G95" s="14" t="str">
        <f t="shared" si="3"/>
        <v/>
      </c>
    </row>
    <row r="96" spans="2:7" x14ac:dyDescent="0.25">
      <c r="B96" s="26" t="s">
        <v>54</v>
      </c>
      <c r="C96" s="21"/>
      <c r="D96" s="11"/>
      <c r="E96" s="12"/>
      <c r="F96" s="13"/>
      <c r="G96" s="14" t="str">
        <f t="shared" si="3"/>
        <v/>
      </c>
    </row>
    <row r="97" spans="2:7" ht="76.5" x14ac:dyDescent="0.25">
      <c r="B97" s="15" t="s">
        <v>55</v>
      </c>
      <c r="C97" s="21"/>
      <c r="D97" s="11"/>
      <c r="E97" s="12"/>
      <c r="F97" s="13"/>
      <c r="G97" s="14" t="str">
        <f t="shared" si="3"/>
        <v/>
      </c>
    </row>
    <row r="98" spans="2:7" x14ac:dyDescent="0.25">
      <c r="B98" s="15" t="s">
        <v>26</v>
      </c>
      <c r="C98" s="21" t="s">
        <v>27</v>
      </c>
      <c r="D98" s="11">
        <v>69.23</v>
      </c>
      <c r="E98" s="12"/>
      <c r="F98" s="13">
        <v>49.82</v>
      </c>
      <c r="G98" s="14">
        <f t="shared" si="3"/>
        <v>3449.0386000000003</v>
      </c>
    </row>
    <row r="99" spans="2:7" x14ac:dyDescent="0.25">
      <c r="B99" s="20"/>
      <c r="C99" s="21"/>
      <c r="D99" s="11"/>
      <c r="E99" s="12"/>
      <c r="F99" s="13"/>
      <c r="G99" s="14" t="str">
        <f t="shared" ref="G99:G125" si="4">IF(D99=0,"",D99*F99)</f>
        <v/>
      </c>
    </row>
    <row r="100" spans="2:7" ht="45" x14ac:dyDescent="0.25">
      <c r="B100" s="20" t="s">
        <v>56</v>
      </c>
      <c r="C100" s="21"/>
      <c r="D100" s="11"/>
      <c r="E100" s="12"/>
      <c r="F100" s="13"/>
      <c r="G100" s="14" t="str">
        <f t="shared" si="4"/>
        <v/>
      </c>
    </row>
    <row r="101" spans="2:7" x14ac:dyDescent="0.25">
      <c r="B101" s="22" t="s">
        <v>41</v>
      </c>
      <c r="C101" s="21"/>
      <c r="D101" s="11"/>
      <c r="E101" s="12"/>
      <c r="F101" s="13"/>
      <c r="G101" s="14" t="str">
        <f t="shared" si="4"/>
        <v/>
      </c>
    </row>
    <row r="102" spans="2:7" ht="25.5" x14ac:dyDescent="0.25">
      <c r="B102" s="22" t="s">
        <v>42</v>
      </c>
      <c r="C102" s="21"/>
      <c r="D102" s="11"/>
      <c r="E102" s="12"/>
      <c r="F102" s="13"/>
      <c r="G102" s="14" t="str">
        <f t="shared" si="4"/>
        <v/>
      </c>
    </row>
    <row r="103" spans="2:7" ht="25.5" x14ac:dyDescent="0.25">
      <c r="B103" s="15" t="s">
        <v>57</v>
      </c>
      <c r="C103" s="21"/>
      <c r="D103" s="11"/>
      <c r="E103" s="12"/>
      <c r="F103" s="13"/>
      <c r="G103" s="14" t="str">
        <f t="shared" si="4"/>
        <v/>
      </c>
    </row>
    <row r="104" spans="2:7" ht="25.5" x14ac:dyDescent="0.25">
      <c r="B104" s="22" t="s">
        <v>58</v>
      </c>
      <c r="C104" s="21"/>
      <c r="D104" s="11"/>
      <c r="E104" s="12"/>
      <c r="F104" s="13"/>
      <c r="G104" s="14" t="str">
        <f t="shared" si="4"/>
        <v/>
      </c>
    </row>
    <row r="105" spans="2:7" ht="27" x14ac:dyDescent="0.25">
      <c r="B105" s="15" t="s">
        <v>59</v>
      </c>
      <c r="C105" s="21"/>
      <c r="D105" s="11"/>
      <c r="E105" s="12"/>
      <c r="F105" s="13"/>
      <c r="G105" s="14" t="str">
        <f t="shared" si="4"/>
        <v/>
      </c>
    </row>
    <row r="106" spans="2:7" x14ac:dyDescent="0.25">
      <c r="B106" s="26" t="s">
        <v>60</v>
      </c>
      <c r="C106" s="21"/>
      <c r="D106" s="11"/>
      <c r="E106" s="12"/>
      <c r="F106" s="13"/>
      <c r="G106" s="14" t="str">
        <f t="shared" si="4"/>
        <v/>
      </c>
    </row>
    <row r="107" spans="2:7" ht="38.25" x14ac:dyDescent="0.25">
      <c r="B107" s="15" t="s">
        <v>61</v>
      </c>
      <c r="C107" s="21"/>
      <c r="D107" s="11"/>
      <c r="E107" s="12"/>
      <c r="F107" s="13"/>
      <c r="G107" s="14" t="str">
        <f t="shared" si="4"/>
        <v/>
      </c>
    </row>
    <row r="108" spans="2:7" x14ac:dyDescent="0.25">
      <c r="B108" s="15" t="s">
        <v>26</v>
      </c>
      <c r="C108" s="21" t="s">
        <v>27</v>
      </c>
      <c r="D108" s="11">
        <v>348.1</v>
      </c>
      <c r="E108" s="12"/>
      <c r="F108" s="13">
        <v>28.78</v>
      </c>
      <c r="G108" s="14">
        <f t="shared" si="4"/>
        <v>10018.318000000001</v>
      </c>
    </row>
    <row r="109" spans="2:7" x14ac:dyDescent="0.25">
      <c r="B109" s="20"/>
      <c r="C109" s="21"/>
      <c r="D109" s="11"/>
      <c r="E109" s="12"/>
      <c r="F109" s="13"/>
      <c r="G109" s="14" t="str">
        <f t="shared" si="4"/>
        <v/>
      </c>
    </row>
    <row r="110" spans="2:7" ht="30" x14ac:dyDescent="0.25">
      <c r="B110" s="20" t="s">
        <v>74</v>
      </c>
      <c r="C110" s="21"/>
      <c r="D110" s="11"/>
      <c r="E110" s="12"/>
      <c r="F110" s="13"/>
      <c r="G110" s="14" t="str">
        <f t="shared" si="4"/>
        <v/>
      </c>
    </row>
    <row r="111" spans="2:7" x14ac:dyDescent="0.25">
      <c r="B111" s="22" t="s">
        <v>32</v>
      </c>
      <c r="C111" s="21"/>
      <c r="D111" s="11"/>
      <c r="E111" s="12"/>
      <c r="F111" s="13"/>
      <c r="G111" s="14" t="str">
        <f t="shared" si="4"/>
        <v/>
      </c>
    </row>
    <row r="112" spans="2:7" ht="15.75" x14ac:dyDescent="0.25">
      <c r="B112" s="15" t="s">
        <v>75</v>
      </c>
      <c r="C112" s="21"/>
      <c r="D112" s="11"/>
      <c r="E112" s="12"/>
      <c r="F112" s="13"/>
      <c r="G112" s="14" t="str">
        <f t="shared" si="4"/>
        <v/>
      </c>
    </row>
    <row r="113" spans="2:7" ht="25.5" x14ac:dyDescent="0.25">
      <c r="B113" s="22" t="s">
        <v>42</v>
      </c>
      <c r="C113" s="21"/>
      <c r="D113" s="11"/>
      <c r="E113" s="12"/>
      <c r="F113" s="13"/>
      <c r="G113" s="14" t="str">
        <f t="shared" si="4"/>
        <v/>
      </c>
    </row>
    <row r="114" spans="2:7" ht="25.5" x14ac:dyDescent="0.25">
      <c r="B114" s="15" t="s">
        <v>43</v>
      </c>
      <c r="C114" s="21"/>
      <c r="D114" s="11"/>
      <c r="E114" s="12"/>
      <c r="F114" s="13"/>
      <c r="G114" s="14" t="str">
        <f t="shared" si="4"/>
        <v/>
      </c>
    </row>
    <row r="115" spans="2:7" ht="25.5" x14ac:dyDescent="0.25">
      <c r="B115" s="22" t="s">
        <v>58</v>
      </c>
      <c r="C115" s="21"/>
      <c r="D115" s="11"/>
      <c r="E115" s="12"/>
      <c r="F115" s="13"/>
      <c r="G115" s="14" t="str">
        <f t="shared" si="4"/>
        <v/>
      </c>
    </row>
    <row r="116" spans="2:7" ht="27" x14ac:dyDescent="0.25">
      <c r="B116" s="15" t="s">
        <v>59</v>
      </c>
      <c r="C116" s="21"/>
      <c r="D116" s="11"/>
      <c r="E116" s="12"/>
      <c r="F116" s="13"/>
      <c r="G116" s="14" t="str">
        <f t="shared" si="4"/>
        <v/>
      </c>
    </row>
    <row r="117" spans="2:7" x14ac:dyDescent="0.25">
      <c r="B117" s="26" t="s">
        <v>76</v>
      </c>
      <c r="C117" s="21"/>
      <c r="D117" s="11"/>
      <c r="E117" s="12"/>
      <c r="F117" s="13"/>
      <c r="G117" s="14" t="str">
        <f t="shared" si="4"/>
        <v/>
      </c>
    </row>
    <row r="118" spans="2:7" ht="51" x14ac:dyDescent="0.25">
      <c r="B118" s="15" t="s">
        <v>77</v>
      </c>
      <c r="C118" s="21"/>
      <c r="D118" s="11"/>
      <c r="E118" s="12"/>
      <c r="F118" s="13"/>
      <c r="G118" s="14" t="str">
        <f t="shared" si="4"/>
        <v/>
      </c>
    </row>
    <row r="119" spans="2:7" x14ac:dyDescent="0.25">
      <c r="B119" s="15" t="s">
        <v>26</v>
      </c>
      <c r="C119" s="21" t="s">
        <v>27</v>
      </c>
      <c r="D119" s="11">
        <v>82.75</v>
      </c>
      <c r="E119" s="12"/>
      <c r="F119" s="13">
        <v>38.92</v>
      </c>
      <c r="G119" s="14">
        <f t="shared" si="4"/>
        <v>3220.63</v>
      </c>
    </row>
    <row r="120" spans="2:7" x14ac:dyDescent="0.25">
      <c r="B120" s="20"/>
      <c r="C120" s="21"/>
      <c r="D120" s="11"/>
      <c r="E120" s="12"/>
      <c r="F120" s="13"/>
      <c r="G120" s="14" t="str">
        <f t="shared" si="4"/>
        <v/>
      </c>
    </row>
    <row r="121" spans="2:7" x14ac:dyDescent="0.25">
      <c r="B121" s="20" t="s">
        <v>78</v>
      </c>
      <c r="C121" s="21"/>
      <c r="D121" s="11"/>
      <c r="E121" s="12"/>
      <c r="F121" s="13"/>
      <c r="G121" s="14" t="str">
        <f t="shared" si="4"/>
        <v/>
      </c>
    </row>
    <row r="122" spans="2:7" x14ac:dyDescent="0.25">
      <c r="B122" s="26" t="s">
        <v>79</v>
      </c>
      <c r="C122" s="21"/>
      <c r="D122" s="11"/>
      <c r="E122" s="12"/>
      <c r="F122" s="13"/>
      <c r="G122" s="14" t="str">
        <f t="shared" si="4"/>
        <v/>
      </c>
    </row>
    <row r="123" spans="2:7" ht="51" x14ac:dyDescent="0.25">
      <c r="B123" s="15" t="s">
        <v>80</v>
      </c>
      <c r="C123" s="21"/>
      <c r="D123" s="11"/>
      <c r="E123" s="12"/>
      <c r="F123" s="13"/>
      <c r="G123" s="14" t="str">
        <f t="shared" si="4"/>
        <v/>
      </c>
    </row>
    <row r="124" spans="2:7" x14ac:dyDescent="0.25">
      <c r="B124" s="15" t="s">
        <v>26</v>
      </c>
      <c r="C124" s="21" t="s">
        <v>27</v>
      </c>
      <c r="D124" s="11">
        <v>9.86</v>
      </c>
      <c r="E124" s="12"/>
      <c r="F124" s="13">
        <v>38.020000000000003</v>
      </c>
      <c r="G124" s="14">
        <f t="shared" si="4"/>
        <v>374.87720000000002</v>
      </c>
    </row>
    <row r="125" spans="2:7" x14ac:dyDescent="0.25">
      <c r="B125" s="20"/>
      <c r="C125" s="21"/>
      <c r="D125" s="11"/>
      <c r="E125" s="12"/>
      <c r="F125" s="13"/>
      <c r="G125" s="14" t="str">
        <f t="shared" si="4"/>
        <v/>
      </c>
    </row>
    <row r="126" spans="2:7" x14ac:dyDescent="0.25">
      <c r="B126" s="20" t="s">
        <v>81</v>
      </c>
      <c r="C126" s="21"/>
      <c r="D126" s="11"/>
      <c r="E126" s="12"/>
      <c r="F126" s="13"/>
      <c r="G126" s="14" t="str">
        <f t="shared" ref="G126:G169" si="5">IF(D126=0,"",D126*F126)</f>
        <v/>
      </c>
    </row>
    <row r="127" spans="2:7" x14ac:dyDescent="0.25">
      <c r="B127" s="22" t="s">
        <v>32</v>
      </c>
      <c r="C127" s="21"/>
      <c r="D127" s="11"/>
      <c r="E127" s="12"/>
      <c r="F127" s="13"/>
      <c r="G127" s="14" t="str">
        <f t="shared" si="5"/>
        <v/>
      </c>
    </row>
    <row r="128" spans="2:7" ht="15.75" x14ac:dyDescent="0.25">
      <c r="B128" s="15" t="s">
        <v>75</v>
      </c>
      <c r="C128" s="21"/>
      <c r="D128" s="11"/>
      <c r="E128" s="12"/>
      <c r="F128" s="13"/>
      <c r="G128" s="14" t="str">
        <f t="shared" si="5"/>
        <v/>
      </c>
    </row>
    <row r="129" spans="2:7" x14ac:dyDescent="0.25">
      <c r="B129" s="22" t="s">
        <v>52</v>
      </c>
      <c r="C129" s="21"/>
      <c r="D129" s="11"/>
      <c r="E129" s="12"/>
      <c r="F129" s="13"/>
      <c r="G129" s="14" t="str">
        <f t="shared" si="5"/>
        <v/>
      </c>
    </row>
    <row r="130" spans="2:7" x14ac:dyDescent="0.25">
      <c r="B130" s="26" t="s">
        <v>82</v>
      </c>
      <c r="C130" s="21"/>
      <c r="D130" s="11"/>
      <c r="E130" s="12"/>
      <c r="F130" s="13"/>
      <c r="G130" s="14" t="str">
        <f t="shared" si="5"/>
        <v/>
      </c>
    </row>
    <row r="131" spans="2:7" ht="25.5" x14ac:dyDescent="0.25">
      <c r="B131" s="15" t="s">
        <v>25</v>
      </c>
      <c r="C131" s="21" t="s">
        <v>27</v>
      </c>
      <c r="D131" s="11">
        <v>17.36</v>
      </c>
      <c r="E131" s="12"/>
      <c r="F131" s="24">
        <v>22.91</v>
      </c>
      <c r="G131" s="14">
        <f t="shared" si="5"/>
        <v>397.7176</v>
      </c>
    </row>
    <row r="132" spans="2:7" x14ac:dyDescent="0.25">
      <c r="B132" s="15" t="s">
        <v>26</v>
      </c>
      <c r="C132" s="25"/>
      <c r="D132" s="25"/>
      <c r="E132" s="12"/>
      <c r="F132" s="13"/>
      <c r="G132" s="14" t="str">
        <f t="shared" si="5"/>
        <v/>
      </c>
    </row>
    <row r="133" spans="2:7" x14ac:dyDescent="0.25">
      <c r="B133" s="20"/>
      <c r="C133" s="21"/>
      <c r="D133" s="11"/>
      <c r="E133" s="12"/>
      <c r="F133" s="13"/>
      <c r="G133" s="14" t="str">
        <f t="shared" si="5"/>
        <v/>
      </c>
    </row>
    <row r="134" spans="2:7" ht="45" x14ac:dyDescent="0.25">
      <c r="B134" s="20" t="s">
        <v>83</v>
      </c>
      <c r="C134" s="21"/>
      <c r="D134" s="11"/>
      <c r="E134" s="12"/>
      <c r="F134" s="13"/>
      <c r="G134" s="14" t="str">
        <f t="shared" si="5"/>
        <v/>
      </c>
    </row>
    <row r="135" spans="2:7" x14ac:dyDescent="0.25">
      <c r="B135" s="22" t="s">
        <v>84</v>
      </c>
      <c r="C135" s="21"/>
      <c r="D135" s="11"/>
      <c r="E135" s="12"/>
      <c r="F135" s="13"/>
      <c r="G135" s="14" t="str">
        <f t="shared" si="5"/>
        <v/>
      </c>
    </row>
    <row r="136" spans="2:7" x14ac:dyDescent="0.25">
      <c r="B136" s="22" t="s">
        <v>32</v>
      </c>
      <c r="C136" s="21"/>
      <c r="D136" s="11"/>
      <c r="E136" s="12"/>
      <c r="F136" s="13"/>
      <c r="G136" s="14" t="str">
        <f t="shared" si="5"/>
        <v/>
      </c>
    </row>
    <row r="137" spans="2:7" ht="15.75" x14ac:dyDescent="0.25">
      <c r="B137" s="15" t="s">
        <v>75</v>
      </c>
      <c r="C137" s="21"/>
      <c r="D137" s="11"/>
      <c r="E137" s="12"/>
      <c r="F137" s="13"/>
      <c r="G137" s="14" t="str">
        <f t="shared" si="5"/>
        <v/>
      </c>
    </row>
    <row r="138" spans="2:7" x14ac:dyDescent="0.25">
      <c r="B138" s="22" t="s">
        <v>52</v>
      </c>
      <c r="C138" s="21"/>
      <c r="D138" s="11"/>
      <c r="E138" s="12"/>
      <c r="F138" s="13"/>
      <c r="G138" s="14" t="str">
        <f t="shared" si="5"/>
        <v/>
      </c>
    </row>
    <row r="139" spans="2:7" x14ac:dyDescent="0.25">
      <c r="B139" s="26" t="s">
        <v>82</v>
      </c>
      <c r="C139" s="21"/>
      <c r="D139" s="11"/>
      <c r="E139" s="12"/>
      <c r="F139" s="13"/>
      <c r="G139" s="14" t="str">
        <f t="shared" si="5"/>
        <v/>
      </c>
    </row>
    <row r="140" spans="2:7" ht="25.5" x14ac:dyDescent="0.25">
      <c r="B140" s="15" t="s">
        <v>25</v>
      </c>
      <c r="C140" s="21"/>
      <c r="D140" s="11"/>
      <c r="E140" s="12"/>
      <c r="F140" s="13"/>
      <c r="G140" s="14" t="str">
        <f t="shared" si="5"/>
        <v/>
      </c>
    </row>
    <row r="141" spans="2:7" x14ac:dyDescent="0.25">
      <c r="B141" s="15" t="s">
        <v>26</v>
      </c>
      <c r="C141" s="21" t="s">
        <v>27</v>
      </c>
      <c r="D141" s="11">
        <v>8.27</v>
      </c>
      <c r="E141" s="12"/>
      <c r="F141" s="13">
        <v>51</v>
      </c>
      <c r="G141" s="14">
        <f t="shared" si="5"/>
        <v>421.77</v>
      </c>
    </row>
    <row r="142" spans="2:7" x14ac:dyDescent="0.25">
      <c r="B142" s="20"/>
      <c r="C142" s="21"/>
      <c r="D142" s="11"/>
      <c r="E142" s="12"/>
      <c r="F142" s="13"/>
      <c r="G142" s="14" t="str">
        <f t="shared" si="5"/>
        <v/>
      </c>
    </row>
    <row r="143" spans="2:7" x14ac:dyDescent="0.25">
      <c r="B143" s="20"/>
      <c r="C143" s="21"/>
      <c r="D143" s="11"/>
      <c r="E143" s="12"/>
      <c r="F143" s="13"/>
      <c r="G143" s="14" t="str">
        <f t="shared" si="5"/>
        <v/>
      </c>
    </row>
    <row r="144" spans="2:7" ht="30" x14ac:dyDescent="0.25">
      <c r="B144" s="20" t="s">
        <v>85</v>
      </c>
      <c r="C144" s="21"/>
      <c r="D144" s="11"/>
      <c r="E144" s="12"/>
      <c r="F144" s="13"/>
      <c r="G144" s="14" t="str">
        <f t="shared" si="5"/>
        <v/>
      </c>
    </row>
    <row r="145" spans="2:7" x14ac:dyDescent="0.25">
      <c r="B145" s="22" t="s">
        <v>32</v>
      </c>
      <c r="C145" s="21"/>
      <c r="D145" s="11"/>
      <c r="E145" s="12"/>
      <c r="F145" s="13"/>
      <c r="G145" s="14" t="str">
        <f t="shared" si="5"/>
        <v/>
      </c>
    </row>
    <row r="146" spans="2:7" ht="15.75" x14ac:dyDescent="0.25">
      <c r="B146" s="15" t="s">
        <v>75</v>
      </c>
      <c r="C146" s="21"/>
      <c r="D146" s="11"/>
      <c r="E146" s="12"/>
      <c r="F146" s="13"/>
      <c r="G146" s="14" t="str">
        <f t="shared" si="5"/>
        <v/>
      </c>
    </row>
    <row r="147" spans="2:7" x14ac:dyDescent="0.25">
      <c r="B147" s="22" t="s">
        <v>34</v>
      </c>
      <c r="C147" s="21"/>
      <c r="D147" s="11"/>
      <c r="E147" s="12"/>
      <c r="F147" s="13"/>
      <c r="G147" s="14" t="str">
        <f t="shared" si="5"/>
        <v/>
      </c>
    </row>
    <row r="148" spans="2:7" x14ac:dyDescent="0.25">
      <c r="B148" s="26" t="s">
        <v>86</v>
      </c>
      <c r="C148" s="21"/>
      <c r="D148" s="11"/>
      <c r="E148" s="12"/>
      <c r="F148" s="13"/>
      <c r="G148" s="14" t="str">
        <f t="shared" si="5"/>
        <v/>
      </c>
    </row>
    <row r="149" spans="2:7" ht="25.5" x14ac:dyDescent="0.25">
      <c r="B149" s="15" t="s">
        <v>25</v>
      </c>
      <c r="C149" s="21"/>
      <c r="D149" s="11"/>
      <c r="E149" s="12"/>
      <c r="F149" s="13"/>
      <c r="G149" s="14" t="str">
        <f t="shared" si="5"/>
        <v/>
      </c>
    </row>
    <row r="150" spans="2:7" x14ac:dyDescent="0.25">
      <c r="B150" s="15" t="s">
        <v>26</v>
      </c>
      <c r="C150" s="21" t="s">
        <v>27</v>
      </c>
      <c r="D150" s="11">
        <v>382.59</v>
      </c>
      <c r="E150" s="12"/>
      <c r="F150" s="13">
        <v>29.43</v>
      </c>
      <c r="G150" s="14">
        <f t="shared" si="5"/>
        <v>11259.623699999998</v>
      </c>
    </row>
    <row r="151" spans="2:7" x14ac:dyDescent="0.25">
      <c r="B151" s="20"/>
      <c r="C151" s="21"/>
      <c r="D151" s="11"/>
      <c r="E151" s="12"/>
      <c r="F151" s="13"/>
      <c r="G151" s="14" t="str">
        <f t="shared" si="5"/>
        <v/>
      </c>
    </row>
    <row r="152" spans="2:7" x14ac:dyDescent="0.25">
      <c r="B152" s="20" t="s">
        <v>87</v>
      </c>
      <c r="C152" s="21"/>
      <c r="D152" s="11"/>
      <c r="E152" s="12"/>
      <c r="F152" s="13"/>
      <c r="G152" s="14" t="str">
        <f t="shared" si="5"/>
        <v/>
      </c>
    </row>
    <row r="153" spans="2:7" x14ac:dyDescent="0.25">
      <c r="B153" s="22" t="s">
        <v>32</v>
      </c>
      <c r="C153" s="21"/>
      <c r="D153" s="11"/>
      <c r="E153" s="12"/>
      <c r="F153" s="13"/>
      <c r="G153" s="14" t="str">
        <f t="shared" si="5"/>
        <v/>
      </c>
    </row>
    <row r="154" spans="2:7" ht="15.75" x14ac:dyDescent="0.25">
      <c r="B154" s="15" t="s">
        <v>75</v>
      </c>
      <c r="C154" s="21"/>
      <c r="D154" s="11"/>
      <c r="E154" s="12"/>
      <c r="F154" s="13"/>
      <c r="G154" s="14" t="str">
        <f t="shared" si="5"/>
        <v/>
      </c>
    </row>
    <row r="155" spans="2:7" x14ac:dyDescent="0.25">
      <c r="B155" s="22" t="s">
        <v>34</v>
      </c>
      <c r="C155" s="21"/>
      <c r="D155" s="11"/>
      <c r="E155" s="12"/>
      <c r="F155" s="13"/>
      <c r="G155" s="14" t="str">
        <f t="shared" si="5"/>
        <v/>
      </c>
    </row>
    <row r="156" spans="2:7" x14ac:dyDescent="0.25">
      <c r="B156" s="26" t="s">
        <v>88</v>
      </c>
      <c r="C156" s="21"/>
      <c r="D156" s="11"/>
      <c r="E156" s="12"/>
      <c r="F156" s="13"/>
      <c r="G156" s="14" t="str">
        <f t="shared" si="5"/>
        <v/>
      </c>
    </row>
    <row r="157" spans="2:7" ht="25.5" x14ac:dyDescent="0.25">
      <c r="B157" s="15" t="s">
        <v>25</v>
      </c>
      <c r="C157" s="21"/>
      <c r="D157" s="11"/>
      <c r="E157" s="12"/>
      <c r="F157" s="13"/>
      <c r="G157" s="14" t="str">
        <f t="shared" si="5"/>
        <v/>
      </c>
    </row>
    <row r="158" spans="2:7" x14ac:dyDescent="0.25">
      <c r="B158" s="23" t="s">
        <v>89</v>
      </c>
      <c r="C158" s="21"/>
      <c r="D158" s="11"/>
      <c r="E158" s="12"/>
      <c r="F158" s="13"/>
      <c r="G158" s="14" t="str">
        <f t="shared" si="5"/>
        <v/>
      </c>
    </row>
    <row r="159" spans="2:7" x14ac:dyDescent="0.25">
      <c r="B159" s="15" t="s">
        <v>26</v>
      </c>
      <c r="C159" s="21" t="s">
        <v>27</v>
      </c>
      <c r="D159" s="11">
        <v>89.44</v>
      </c>
      <c r="E159" s="12"/>
      <c r="F159" s="13">
        <v>27.25</v>
      </c>
      <c r="G159" s="14">
        <f t="shared" si="5"/>
        <v>2437.2399999999998</v>
      </c>
    </row>
    <row r="160" spans="2:7" x14ac:dyDescent="0.25">
      <c r="B160" s="20"/>
      <c r="C160" s="21"/>
      <c r="D160" s="11"/>
      <c r="E160" s="12"/>
      <c r="F160" s="13"/>
      <c r="G160" s="14" t="str">
        <f t="shared" si="5"/>
        <v/>
      </c>
    </row>
    <row r="161" spans="2:7" x14ac:dyDescent="0.25">
      <c r="B161" s="20" t="s">
        <v>90</v>
      </c>
      <c r="C161" s="21"/>
      <c r="D161" s="11"/>
      <c r="E161" s="12"/>
      <c r="F161" s="13"/>
      <c r="G161" s="14" t="str">
        <f t="shared" si="5"/>
        <v/>
      </c>
    </row>
    <row r="162" spans="2:7" x14ac:dyDescent="0.25">
      <c r="B162" s="22" t="s">
        <v>91</v>
      </c>
      <c r="C162" s="21"/>
      <c r="D162" s="11"/>
      <c r="E162" s="12"/>
      <c r="F162" s="13"/>
      <c r="G162" s="14" t="str">
        <f t="shared" si="5"/>
        <v/>
      </c>
    </row>
    <row r="163" spans="2:7" ht="25.5" x14ac:dyDescent="0.25">
      <c r="B163" s="22" t="s">
        <v>92</v>
      </c>
      <c r="C163" s="21"/>
      <c r="D163" s="11"/>
      <c r="E163" s="12"/>
      <c r="F163" s="13"/>
      <c r="G163" s="14" t="str">
        <f t="shared" si="5"/>
        <v/>
      </c>
    </row>
    <row r="164" spans="2:7" ht="27" x14ac:dyDescent="0.25">
      <c r="B164" s="15" t="s">
        <v>59</v>
      </c>
      <c r="C164" s="21"/>
      <c r="D164" s="11"/>
      <c r="E164" s="12"/>
      <c r="F164" s="13"/>
      <c r="G164" s="14" t="str">
        <f t="shared" si="5"/>
        <v/>
      </c>
    </row>
    <row r="165" spans="2:7" x14ac:dyDescent="0.25">
      <c r="B165" s="26" t="s">
        <v>93</v>
      </c>
      <c r="C165" s="21"/>
      <c r="D165" s="11"/>
      <c r="E165" s="12"/>
      <c r="F165" s="13"/>
      <c r="G165" s="14" t="str">
        <f t="shared" si="5"/>
        <v/>
      </c>
    </row>
    <row r="166" spans="2:7" ht="25.5" x14ac:dyDescent="0.25">
      <c r="B166" s="15" t="s">
        <v>25</v>
      </c>
      <c r="C166" s="21"/>
      <c r="D166" s="11"/>
      <c r="E166" s="12"/>
      <c r="F166" s="13"/>
      <c r="G166" s="14" t="str">
        <f t="shared" si="5"/>
        <v/>
      </c>
    </row>
    <row r="167" spans="2:7" x14ac:dyDescent="0.25">
      <c r="B167" s="15" t="s">
        <v>26</v>
      </c>
      <c r="C167" s="21" t="s">
        <v>27</v>
      </c>
      <c r="D167" s="11">
        <v>430.85</v>
      </c>
      <c r="E167" s="12"/>
      <c r="F167" s="13">
        <v>29.8</v>
      </c>
      <c r="G167" s="14">
        <f t="shared" si="5"/>
        <v>12839.330000000002</v>
      </c>
    </row>
    <row r="168" spans="2:7" x14ac:dyDescent="0.25">
      <c r="B168" s="20"/>
      <c r="C168" s="21"/>
      <c r="D168" s="11"/>
      <c r="E168" s="12"/>
      <c r="F168" s="13"/>
      <c r="G168" s="14" t="str">
        <f t="shared" si="5"/>
        <v/>
      </c>
    </row>
    <row r="169" spans="2:7" ht="30" x14ac:dyDescent="0.25">
      <c r="B169" s="20" t="s">
        <v>102</v>
      </c>
      <c r="C169" s="21"/>
      <c r="D169" s="11"/>
      <c r="E169" s="12"/>
      <c r="F169" s="13"/>
      <c r="G169" s="14" t="str">
        <f t="shared" si="5"/>
        <v/>
      </c>
    </row>
    <row r="170" spans="2:7" x14ac:dyDescent="0.25">
      <c r="B170" s="26" t="s">
        <v>103</v>
      </c>
      <c r="C170" s="21"/>
      <c r="D170" s="11"/>
      <c r="E170" s="12"/>
      <c r="F170" s="13"/>
      <c r="G170" s="14" t="str">
        <f t="shared" ref="G170:G233" si="6">IF(D170=0,"",D170*F170)</f>
        <v/>
      </c>
    </row>
    <row r="171" spans="2:7" ht="25.5" x14ac:dyDescent="0.25">
      <c r="B171" s="15" t="s">
        <v>25</v>
      </c>
      <c r="C171" s="21"/>
      <c r="D171" s="11"/>
      <c r="E171" s="12"/>
      <c r="F171" s="13"/>
      <c r="G171" s="14" t="str">
        <f t="shared" si="6"/>
        <v/>
      </c>
    </row>
    <row r="172" spans="2:7" x14ac:dyDescent="0.25">
      <c r="B172" s="15" t="s">
        <v>26</v>
      </c>
      <c r="C172" s="21" t="s">
        <v>27</v>
      </c>
      <c r="D172" s="11">
        <v>64.33</v>
      </c>
      <c r="E172" s="12"/>
      <c r="F172" s="13">
        <v>17.37</v>
      </c>
      <c r="G172" s="14">
        <f t="shared" si="6"/>
        <v>1117.4121</v>
      </c>
    </row>
    <row r="173" spans="2:7" x14ac:dyDescent="0.25">
      <c r="B173" s="20"/>
      <c r="C173" s="21"/>
      <c r="D173" s="11"/>
      <c r="E173" s="12"/>
      <c r="F173" s="13"/>
      <c r="G173" s="14" t="str">
        <f t="shared" si="6"/>
        <v/>
      </c>
    </row>
    <row r="174" spans="2:7" ht="45" x14ac:dyDescent="0.25">
      <c r="B174" s="20" t="s">
        <v>104</v>
      </c>
      <c r="C174" s="21"/>
      <c r="D174" s="11"/>
      <c r="E174" s="12"/>
      <c r="F174" s="13"/>
      <c r="G174" s="14" t="str">
        <f t="shared" si="6"/>
        <v/>
      </c>
    </row>
    <row r="175" spans="2:7" x14ac:dyDescent="0.25">
      <c r="B175" s="22" t="s">
        <v>91</v>
      </c>
      <c r="C175" s="21"/>
      <c r="D175" s="11"/>
      <c r="E175" s="12"/>
      <c r="F175" s="13"/>
      <c r="G175" s="14" t="str">
        <f t="shared" si="6"/>
        <v/>
      </c>
    </row>
    <row r="176" spans="2:7" ht="25.5" x14ac:dyDescent="0.25">
      <c r="B176" s="22" t="s">
        <v>42</v>
      </c>
      <c r="C176" s="21"/>
      <c r="D176" s="11"/>
      <c r="E176" s="12"/>
      <c r="F176" s="13"/>
      <c r="G176" s="14" t="str">
        <f t="shared" si="6"/>
        <v/>
      </c>
    </row>
    <row r="177" spans="2:7" ht="25.5" x14ac:dyDescent="0.25">
      <c r="B177" s="15" t="s">
        <v>57</v>
      </c>
      <c r="C177" s="21"/>
      <c r="D177" s="11"/>
      <c r="E177" s="12"/>
      <c r="F177" s="13"/>
      <c r="G177" s="14" t="str">
        <f t="shared" si="6"/>
        <v/>
      </c>
    </row>
    <row r="178" spans="2:7" ht="25.5" x14ac:dyDescent="0.25">
      <c r="B178" s="22" t="s">
        <v>58</v>
      </c>
      <c r="C178" s="21"/>
      <c r="D178" s="11"/>
      <c r="E178" s="12"/>
      <c r="F178" s="13"/>
      <c r="G178" s="14" t="str">
        <f t="shared" si="6"/>
        <v/>
      </c>
    </row>
    <row r="179" spans="2:7" ht="27" x14ac:dyDescent="0.25">
      <c r="B179" s="15" t="s">
        <v>59</v>
      </c>
      <c r="C179" s="21"/>
      <c r="D179" s="11"/>
      <c r="E179" s="12"/>
      <c r="F179" s="13"/>
      <c r="G179" s="14" t="str">
        <f t="shared" si="6"/>
        <v/>
      </c>
    </row>
    <row r="180" spans="2:7" x14ac:dyDescent="0.25">
      <c r="B180" s="26" t="s">
        <v>105</v>
      </c>
      <c r="C180" s="21"/>
      <c r="D180" s="11"/>
      <c r="E180" s="12"/>
      <c r="F180" s="13"/>
      <c r="G180" s="14" t="str">
        <f t="shared" si="6"/>
        <v/>
      </c>
    </row>
    <row r="181" spans="2:7" ht="38.25" x14ac:dyDescent="0.25">
      <c r="B181" s="15" t="s">
        <v>61</v>
      </c>
      <c r="C181" s="21"/>
      <c r="D181" s="11"/>
      <c r="E181" s="12"/>
      <c r="F181" s="13"/>
      <c r="G181" s="14" t="str">
        <f t="shared" si="6"/>
        <v/>
      </c>
    </row>
    <row r="182" spans="2:7" x14ac:dyDescent="0.25">
      <c r="B182" s="15" t="s">
        <v>26</v>
      </c>
      <c r="C182" s="21" t="s">
        <v>27</v>
      </c>
      <c r="D182" s="11">
        <v>75.09</v>
      </c>
      <c r="E182" s="12"/>
      <c r="F182" s="13">
        <v>36.770000000000003</v>
      </c>
      <c r="G182" s="14">
        <f t="shared" si="6"/>
        <v>2761.0593000000003</v>
      </c>
    </row>
    <row r="183" spans="2:7" x14ac:dyDescent="0.25">
      <c r="B183" s="20"/>
      <c r="C183" s="21"/>
      <c r="D183" s="11"/>
      <c r="E183" s="12"/>
      <c r="F183" s="13"/>
      <c r="G183" s="14" t="str">
        <f t="shared" si="6"/>
        <v/>
      </c>
    </row>
    <row r="184" spans="2:7" x14ac:dyDescent="0.25">
      <c r="B184" s="20" t="s">
        <v>106</v>
      </c>
      <c r="C184" s="21"/>
      <c r="D184" s="11"/>
      <c r="E184" s="12"/>
      <c r="F184" s="13"/>
      <c r="G184" s="14" t="str">
        <f t="shared" si="6"/>
        <v/>
      </c>
    </row>
    <row r="185" spans="2:7" x14ac:dyDescent="0.25">
      <c r="B185" s="22" t="s">
        <v>91</v>
      </c>
      <c r="C185" s="21"/>
      <c r="D185" s="11"/>
      <c r="E185" s="12"/>
      <c r="F185" s="13"/>
      <c r="G185" s="14" t="str">
        <f t="shared" si="6"/>
        <v/>
      </c>
    </row>
    <row r="186" spans="2:7" ht="25.5" x14ac:dyDescent="0.25">
      <c r="B186" s="22" t="s">
        <v>58</v>
      </c>
      <c r="C186" s="21"/>
      <c r="D186" s="11"/>
      <c r="E186" s="12"/>
      <c r="F186" s="13"/>
      <c r="G186" s="14" t="str">
        <f t="shared" si="6"/>
        <v/>
      </c>
    </row>
    <row r="187" spans="2:7" ht="27" x14ac:dyDescent="0.25">
      <c r="B187" s="15" t="s">
        <v>59</v>
      </c>
      <c r="C187" s="21"/>
      <c r="D187" s="11"/>
      <c r="E187" s="12"/>
      <c r="F187" s="13"/>
      <c r="G187" s="14" t="str">
        <f t="shared" si="6"/>
        <v/>
      </c>
    </row>
    <row r="188" spans="2:7" x14ac:dyDescent="0.25">
      <c r="B188" s="26" t="s">
        <v>107</v>
      </c>
      <c r="C188" s="21"/>
      <c r="D188" s="11"/>
      <c r="E188" s="12"/>
      <c r="F188" s="13"/>
      <c r="G188" s="14" t="str">
        <f t="shared" si="6"/>
        <v/>
      </c>
    </row>
    <row r="189" spans="2:7" ht="38.25" x14ac:dyDescent="0.25">
      <c r="B189" s="15" t="s">
        <v>61</v>
      </c>
      <c r="C189" s="21" t="s">
        <v>27</v>
      </c>
      <c r="D189" s="11">
        <v>60.93</v>
      </c>
      <c r="E189" s="12"/>
      <c r="F189" s="24">
        <v>26.77</v>
      </c>
      <c r="G189" s="14">
        <f t="shared" si="6"/>
        <v>1631.0961</v>
      </c>
    </row>
    <row r="190" spans="2:7" ht="30" x14ac:dyDescent="0.25">
      <c r="B190" s="20" t="s">
        <v>108</v>
      </c>
      <c r="C190" s="21"/>
      <c r="D190" s="11"/>
      <c r="E190" s="12"/>
      <c r="F190" s="13"/>
      <c r="G190" s="14" t="str">
        <f t="shared" si="6"/>
        <v/>
      </c>
    </row>
    <row r="191" spans="2:7" x14ac:dyDescent="0.25">
      <c r="B191" s="22" t="s">
        <v>91</v>
      </c>
      <c r="C191" s="21"/>
      <c r="D191" s="11"/>
      <c r="E191" s="12"/>
      <c r="F191" s="13"/>
      <c r="G191" s="14" t="str">
        <f t="shared" si="6"/>
        <v/>
      </c>
    </row>
    <row r="192" spans="2:7" ht="25.5" x14ac:dyDescent="0.25">
      <c r="B192" s="22" t="s">
        <v>58</v>
      </c>
      <c r="C192" s="21"/>
      <c r="D192" s="11"/>
      <c r="E192" s="12"/>
      <c r="F192" s="13"/>
      <c r="G192" s="14" t="str">
        <f t="shared" si="6"/>
        <v/>
      </c>
    </row>
    <row r="193" spans="2:7" ht="27" x14ac:dyDescent="0.25">
      <c r="B193" s="15" t="s">
        <v>59</v>
      </c>
      <c r="C193" s="21"/>
      <c r="D193" s="11"/>
      <c r="E193" s="12"/>
      <c r="F193" s="13"/>
      <c r="G193" s="14" t="str">
        <f t="shared" si="6"/>
        <v/>
      </c>
    </row>
    <row r="194" spans="2:7" x14ac:dyDescent="0.25">
      <c r="B194" s="26" t="s">
        <v>109</v>
      </c>
      <c r="C194" s="21"/>
      <c r="D194" s="11"/>
      <c r="E194" s="12"/>
      <c r="F194" s="13"/>
      <c r="G194" s="14" t="str">
        <f t="shared" si="6"/>
        <v/>
      </c>
    </row>
    <row r="195" spans="2:7" ht="25.5" x14ac:dyDescent="0.25">
      <c r="B195" s="15" t="s">
        <v>25</v>
      </c>
      <c r="C195" s="21"/>
      <c r="D195" s="11"/>
      <c r="E195" s="12"/>
      <c r="F195" s="13"/>
      <c r="G195" s="14" t="str">
        <f t="shared" si="6"/>
        <v/>
      </c>
    </row>
    <row r="196" spans="2:7" x14ac:dyDescent="0.25">
      <c r="B196" s="15" t="s">
        <v>26</v>
      </c>
      <c r="C196" s="21" t="s">
        <v>27</v>
      </c>
      <c r="D196" s="11">
        <v>413.59</v>
      </c>
      <c r="E196" s="12"/>
      <c r="F196" s="13">
        <v>28.94</v>
      </c>
      <c r="G196" s="14">
        <f t="shared" si="6"/>
        <v>11969.294599999999</v>
      </c>
    </row>
    <row r="197" spans="2:7" x14ac:dyDescent="0.25">
      <c r="B197" s="20"/>
      <c r="C197" s="21"/>
      <c r="D197" s="11"/>
      <c r="E197" s="12"/>
      <c r="F197" s="13"/>
      <c r="G197" s="14" t="str">
        <f t="shared" si="6"/>
        <v/>
      </c>
    </row>
    <row r="198" spans="2:7" ht="30" x14ac:dyDescent="0.25">
      <c r="B198" s="20" t="s">
        <v>110</v>
      </c>
      <c r="C198" s="21"/>
      <c r="D198" s="11"/>
      <c r="E198" s="12"/>
      <c r="F198" s="13"/>
      <c r="G198" s="14" t="str">
        <f t="shared" si="6"/>
        <v/>
      </c>
    </row>
    <row r="199" spans="2:7" x14ac:dyDescent="0.25">
      <c r="B199" s="22" t="s">
        <v>91</v>
      </c>
      <c r="C199" s="21"/>
      <c r="D199" s="11"/>
      <c r="E199" s="12"/>
      <c r="F199" s="13"/>
      <c r="G199" s="14" t="str">
        <f t="shared" si="6"/>
        <v/>
      </c>
    </row>
    <row r="200" spans="2:7" x14ac:dyDescent="0.25">
      <c r="B200" s="22" t="s">
        <v>111</v>
      </c>
      <c r="C200" s="21"/>
      <c r="D200" s="11"/>
      <c r="E200" s="12"/>
      <c r="F200" s="13"/>
      <c r="G200" s="14" t="str">
        <f t="shared" si="6"/>
        <v/>
      </c>
    </row>
    <row r="201" spans="2:7" x14ac:dyDescent="0.25">
      <c r="B201" s="22" t="s">
        <v>41</v>
      </c>
      <c r="C201" s="21"/>
      <c r="D201" s="11"/>
      <c r="E201" s="12"/>
      <c r="F201" s="13"/>
      <c r="G201" s="14" t="str">
        <f t="shared" si="6"/>
        <v/>
      </c>
    </row>
    <row r="202" spans="2:7" ht="25.5" x14ac:dyDescent="0.25">
      <c r="B202" s="22" t="s">
        <v>42</v>
      </c>
      <c r="C202" s="21"/>
      <c r="D202" s="11"/>
      <c r="E202" s="12"/>
      <c r="F202" s="13"/>
      <c r="G202" s="14" t="str">
        <f t="shared" si="6"/>
        <v/>
      </c>
    </row>
    <row r="203" spans="2:7" ht="25.5" x14ac:dyDescent="0.25">
      <c r="B203" s="15" t="s">
        <v>43</v>
      </c>
      <c r="C203" s="21"/>
      <c r="D203" s="11"/>
      <c r="E203" s="12"/>
      <c r="F203" s="13"/>
      <c r="G203" s="14" t="str">
        <f t="shared" si="6"/>
        <v/>
      </c>
    </row>
    <row r="204" spans="2:7" ht="25.5" x14ac:dyDescent="0.25">
      <c r="B204" s="22" t="s">
        <v>58</v>
      </c>
      <c r="C204" s="21"/>
      <c r="D204" s="11"/>
      <c r="E204" s="12"/>
      <c r="F204" s="13"/>
      <c r="G204" s="14" t="str">
        <f t="shared" si="6"/>
        <v/>
      </c>
    </row>
    <row r="205" spans="2:7" ht="27" x14ac:dyDescent="0.25">
      <c r="B205" s="15" t="s">
        <v>59</v>
      </c>
      <c r="C205" s="21"/>
      <c r="D205" s="11"/>
      <c r="E205" s="12"/>
      <c r="F205" s="13"/>
      <c r="G205" s="14" t="str">
        <f t="shared" si="6"/>
        <v/>
      </c>
    </row>
    <row r="206" spans="2:7" x14ac:dyDescent="0.25">
      <c r="B206" s="26" t="s">
        <v>112</v>
      </c>
      <c r="C206" s="21"/>
      <c r="D206" s="11"/>
      <c r="E206" s="12"/>
      <c r="F206" s="13"/>
      <c r="G206" s="14" t="str">
        <f t="shared" si="6"/>
        <v/>
      </c>
    </row>
    <row r="207" spans="2:7" ht="38.25" x14ac:dyDescent="0.25">
      <c r="B207" s="15" t="s">
        <v>61</v>
      </c>
      <c r="C207" s="21"/>
      <c r="D207" s="11"/>
      <c r="E207" s="12"/>
      <c r="F207" s="13"/>
      <c r="G207" s="14" t="str">
        <f t="shared" si="6"/>
        <v/>
      </c>
    </row>
    <row r="208" spans="2:7" x14ac:dyDescent="0.25">
      <c r="B208" s="15" t="s">
        <v>26</v>
      </c>
      <c r="C208" s="21" t="s">
        <v>27</v>
      </c>
      <c r="D208" s="11">
        <v>48.5</v>
      </c>
      <c r="E208" s="12"/>
      <c r="F208" s="13">
        <v>39.86</v>
      </c>
      <c r="G208" s="14">
        <f t="shared" si="6"/>
        <v>1933.21</v>
      </c>
    </row>
    <row r="209" spans="2:7" x14ac:dyDescent="0.25">
      <c r="B209" s="15"/>
      <c r="C209" s="21"/>
      <c r="D209" s="11"/>
      <c r="E209" s="12"/>
      <c r="F209" s="13"/>
      <c r="G209" s="14" t="str">
        <f t="shared" si="6"/>
        <v/>
      </c>
    </row>
    <row r="210" spans="2:7" x14ac:dyDescent="0.25">
      <c r="B210" s="20" t="s">
        <v>113</v>
      </c>
      <c r="C210" s="21"/>
      <c r="D210" s="11"/>
      <c r="E210" s="12"/>
      <c r="F210" s="13"/>
      <c r="G210" s="14" t="str">
        <f t="shared" si="6"/>
        <v/>
      </c>
    </row>
    <row r="211" spans="2:7" x14ac:dyDescent="0.25">
      <c r="B211" s="22" t="s">
        <v>114</v>
      </c>
      <c r="C211" s="21"/>
      <c r="D211" s="11"/>
      <c r="E211" s="12"/>
      <c r="F211" s="13"/>
      <c r="G211" s="14" t="str">
        <f t="shared" si="6"/>
        <v/>
      </c>
    </row>
    <row r="212" spans="2:7" x14ac:dyDescent="0.25">
      <c r="B212" s="22" t="s">
        <v>115</v>
      </c>
      <c r="C212" s="21"/>
      <c r="D212" s="11"/>
      <c r="E212" s="12"/>
      <c r="F212" s="13"/>
      <c r="G212" s="14" t="str">
        <f t="shared" si="6"/>
        <v/>
      </c>
    </row>
    <row r="213" spans="2:7" x14ac:dyDescent="0.25">
      <c r="B213" s="26" t="s">
        <v>116</v>
      </c>
      <c r="C213" s="21"/>
      <c r="D213" s="11"/>
      <c r="E213" s="12"/>
      <c r="F213" s="13"/>
      <c r="G213" s="14" t="str">
        <f t="shared" si="6"/>
        <v/>
      </c>
    </row>
    <row r="214" spans="2:7" ht="38.25" x14ac:dyDescent="0.25">
      <c r="B214" s="15" t="s">
        <v>61</v>
      </c>
      <c r="C214" s="21"/>
      <c r="D214" s="11"/>
      <c r="E214" s="12"/>
      <c r="F214" s="13"/>
      <c r="G214" s="14" t="str">
        <f t="shared" si="6"/>
        <v/>
      </c>
    </row>
    <row r="215" spans="2:7" x14ac:dyDescent="0.25">
      <c r="B215" s="15"/>
      <c r="C215" s="21" t="s">
        <v>27</v>
      </c>
      <c r="D215" s="11">
        <v>11.81</v>
      </c>
      <c r="E215" s="12"/>
      <c r="F215" s="13">
        <v>28.4</v>
      </c>
      <c r="G215" s="14">
        <f t="shared" si="6"/>
        <v>335.404</v>
      </c>
    </row>
    <row r="216" spans="2:7" x14ac:dyDescent="0.25">
      <c r="B216" s="20"/>
      <c r="C216" s="21"/>
      <c r="D216" s="11"/>
      <c r="E216" s="12"/>
      <c r="F216" s="13"/>
      <c r="G216" s="14" t="str">
        <f t="shared" si="6"/>
        <v/>
      </c>
    </row>
    <row r="217" spans="2:7" x14ac:dyDescent="0.25">
      <c r="B217" s="20" t="s">
        <v>117</v>
      </c>
      <c r="C217" s="21"/>
      <c r="D217" s="11"/>
      <c r="E217" s="12"/>
      <c r="F217" s="13"/>
      <c r="G217" s="14" t="str">
        <f t="shared" si="6"/>
        <v/>
      </c>
    </row>
    <row r="218" spans="2:7" x14ac:dyDescent="0.25">
      <c r="B218" s="22" t="s">
        <v>118</v>
      </c>
      <c r="C218" s="21"/>
      <c r="D218" s="11"/>
      <c r="E218" s="12"/>
      <c r="F218" s="13"/>
      <c r="G218" s="14" t="str">
        <f t="shared" si="6"/>
        <v/>
      </c>
    </row>
    <row r="219" spans="2:7" ht="30.75" x14ac:dyDescent="0.25">
      <c r="B219" s="15" t="s">
        <v>119</v>
      </c>
      <c r="C219" s="21"/>
      <c r="D219" s="11"/>
      <c r="E219" s="12"/>
      <c r="F219" s="13"/>
      <c r="G219" s="14" t="str">
        <f t="shared" si="6"/>
        <v/>
      </c>
    </row>
    <row r="220" spans="2:7" ht="25.5" x14ac:dyDescent="0.25">
      <c r="B220" s="22" t="s">
        <v>58</v>
      </c>
      <c r="C220" s="21"/>
      <c r="D220" s="11"/>
      <c r="E220" s="12"/>
      <c r="F220" s="13"/>
      <c r="G220" s="14" t="str">
        <f t="shared" si="6"/>
        <v/>
      </c>
    </row>
    <row r="221" spans="2:7" ht="27" x14ac:dyDescent="0.25">
      <c r="B221" s="15" t="s">
        <v>59</v>
      </c>
      <c r="C221" s="21"/>
      <c r="D221" s="11"/>
      <c r="E221" s="12"/>
      <c r="F221" s="13"/>
      <c r="G221" s="14" t="str">
        <f t="shared" si="6"/>
        <v/>
      </c>
    </row>
    <row r="222" spans="2:7" x14ac:dyDescent="0.25">
      <c r="B222" s="26" t="s">
        <v>79</v>
      </c>
      <c r="C222" s="21"/>
      <c r="D222" s="11"/>
      <c r="E222" s="12"/>
      <c r="F222" s="13"/>
      <c r="G222" s="14" t="str">
        <f t="shared" si="6"/>
        <v/>
      </c>
    </row>
    <row r="223" spans="2:7" ht="38.25" x14ac:dyDescent="0.25">
      <c r="B223" s="15" t="s">
        <v>61</v>
      </c>
      <c r="C223" s="21"/>
      <c r="D223" s="11"/>
      <c r="E223" s="12"/>
      <c r="F223" s="13"/>
      <c r="G223" s="14" t="str">
        <f t="shared" si="6"/>
        <v/>
      </c>
    </row>
    <row r="224" spans="2:7" x14ac:dyDescent="0.25">
      <c r="B224" s="15" t="s">
        <v>26</v>
      </c>
      <c r="C224" s="21" t="s">
        <v>27</v>
      </c>
      <c r="D224" s="11">
        <v>504.6</v>
      </c>
      <c r="E224" s="12"/>
      <c r="F224" s="13">
        <v>14.41</v>
      </c>
      <c r="G224" s="14">
        <f t="shared" si="6"/>
        <v>7271.2860000000001</v>
      </c>
    </row>
    <row r="225" spans="2:7" x14ac:dyDescent="0.25">
      <c r="B225" s="20"/>
      <c r="C225" s="21"/>
      <c r="D225" s="11"/>
      <c r="E225" s="12"/>
      <c r="F225" s="13"/>
      <c r="G225" s="14" t="str">
        <f t="shared" si="6"/>
        <v/>
      </c>
    </row>
    <row r="226" spans="2:7" ht="30" x14ac:dyDescent="0.25">
      <c r="B226" s="20" t="s">
        <v>120</v>
      </c>
      <c r="C226" s="21"/>
      <c r="D226" s="11"/>
      <c r="E226" s="12"/>
      <c r="F226" s="13"/>
      <c r="G226" s="14" t="str">
        <f t="shared" si="6"/>
        <v/>
      </c>
    </row>
    <row r="227" spans="2:7" ht="25.5" x14ac:dyDescent="0.25">
      <c r="B227" s="22" t="s">
        <v>121</v>
      </c>
      <c r="C227" s="21"/>
      <c r="D227" s="11"/>
      <c r="E227" s="12"/>
      <c r="F227" s="13"/>
      <c r="G227" s="14" t="str">
        <f t="shared" si="6"/>
        <v/>
      </c>
    </row>
    <row r="228" spans="2:7" ht="30.75" x14ac:dyDescent="0.25">
      <c r="B228" s="15" t="s">
        <v>119</v>
      </c>
      <c r="C228" s="21"/>
      <c r="D228" s="11"/>
      <c r="E228" s="12"/>
      <c r="F228" s="13"/>
      <c r="G228" s="14" t="str">
        <f t="shared" si="6"/>
        <v/>
      </c>
    </row>
    <row r="229" spans="2:7" ht="25.5" x14ac:dyDescent="0.25">
      <c r="B229" s="22" t="s">
        <v>122</v>
      </c>
      <c r="C229" s="21"/>
      <c r="D229" s="11"/>
      <c r="E229" s="12"/>
      <c r="F229" s="13"/>
      <c r="G229" s="14" t="str">
        <f t="shared" si="6"/>
        <v/>
      </c>
    </row>
    <row r="230" spans="2:7" x14ac:dyDescent="0.25">
      <c r="B230" s="15" t="s">
        <v>123</v>
      </c>
      <c r="C230" s="21"/>
      <c r="D230" s="11"/>
      <c r="E230" s="12"/>
      <c r="F230" s="13"/>
      <c r="G230" s="14" t="str">
        <f t="shared" si="6"/>
        <v/>
      </c>
    </row>
    <row r="231" spans="2:7" x14ac:dyDescent="0.25">
      <c r="B231" s="26" t="s">
        <v>124</v>
      </c>
      <c r="C231" s="21"/>
      <c r="D231" s="11"/>
      <c r="E231" s="12"/>
      <c r="F231" s="13"/>
      <c r="G231" s="14" t="str">
        <f t="shared" si="6"/>
        <v/>
      </c>
    </row>
    <row r="232" spans="2:7" ht="25.5" x14ac:dyDescent="0.25">
      <c r="B232" s="15" t="s">
        <v>25</v>
      </c>
      <c r="C232" s="21"/>
      <c r="D232" s="11"/>
      <c r="E232" s="12"/>
      <c r="F232" s="13"/>
      <c r="G232" s="14" t="str">
        <f t="shared" si="6"/>
        <v/>
      </c>
    </row>
    <row r="233" spans="2:7" x14ac:dyDescent="0.25">
      <c r="B233" s="15" t="s">
        <v>26</v>
      </c>
      <c r="C233" s="21" t="s">
        <v>27</v>
      </c>
      <c r="D233" s="11">
        <v>9546.81</v>
      </c>
      <c r="E233" s="12"/>
      <c r="F233" s="13">
        <v>15.88</v>
      </c>
      <c r="G233" s="14">
        <f t="shared" si="6"/>
        <v>151603.34280000001</v>
      </c>
    </row>
    <row r="234" spans="2:7" x14ac:dyDescent="0.25">
      <c r="B234" s="15"/>
      <c r="C234" s="21"/>
      <c r="D234" s="11"/>
      <c r="E234" s="12"/>
      <c r="F234" s="13"/>
      <c r="G234" s="14"/>
    </row>
    <row r="235" spans="2:7" x14ac:dyDescent="0.25">
      <c r="B235" s="20" t="s">
        <v>125</v>
      </c>
      <c r="C235" s="21"/>
      <c r="D235" s="11"/>
      <c r="E235" s="12"/>
      <c r="F235" s="13"/>
      <c r="G235" s="14" t="str">
        <f t="shared" ref="G235:G241" si="7">IF(D235=0,"",D235*F235)</f>
        <v/>
      </c>
    </row>
    <row r="236" spans="2:7" ht="25.5" x14ac:dyDescent="0.25">
      <c r="B236" s="22" t="s">
        <v>121</v>
      </c>
      <c r="C236" s="21"/>
      <c r="D236" s="11"/>
      <c r="E236" s="12"/>
      <c r="F236" s="13"/>
      <c r="G236" s="14" t="str">
        <f t="shared" si="7"/>
        <v/>
      </c>
    </row>
    <row r="237" spans="2:7" ht="30.75" x14ac:dyDescent="0.25">
      <c r="B237" s="15" t="s">
        <v>126</v>
      </c>
      <c r="C237" s="21"/>
      <c r="D237" s="11"/>
      <c r="E237" s="12"/>
      <c r="F237" s="13"/>
      <c r="G237" s="14" t="str">
        <f t="shared" si="7"/>
        <v/>
      </c>
    </row>
    <row r="238" spans="2:7" ht="25.5" x14ac:dyDescent="0.25">
      <c r="B238" s="22" t="s">
        <v>122</v>
      </c>
      <c r="C238" s="21"/>
      <c r="D238" s="11"/>
      <c r="E238" s="12"/>
      <c r="F238" s="13"/>
      <c r="G238" s="14" t="str">
        <f t="shared" si="7"/>
        <v/>
      </c>
    </row>
    <row r="239" spans="2:7" x14ac:dyDescent="0.25">
      <c r="B239" s="15" t="s">
        <v>123</v>
      </c>
      <c r="C239" s="21"/>
      <c r="D239" s="11"/>
      <c r="E239" s="12"/>
      <c r="F239" s="13"/>
      <c r="G239" s="14" t="str">
        <f t="shared" si="7"/>
        <v/>
      </c>
    </row>
    <row r="240" spans="2:7" x14ac:dyDescent="0.25">
      <c r="B240" s="22" t="s">
        <v>127</v>
      </c>
      <c r="C240" s="21"/>
      <c r="D240" s="11"/>
      <c r="E240" s="12"/>
      <c r="F240" s="13"/>
      <c r="G240" s="14" t="str">
        <f t="shared" si="7"/>
        <v/>
      </c>
    </row>
    <row r="241" spans="2:7" x14ac:dyDescent="0.25">
      <c r="B241" s="15" t="s">
        <v>26</v>
      </c>
      <c r="C241" s="21" t="s">
        <v>27</v>
      </c>
      <c r="D241" s="11">
        <v>569.25</v>
      </c>
      <c r="E241" s="12"/>
      <c r="F241" s="13">
        <v>25.05</v>
      </c>
      <c r="G241" s="14">
        <f t="shared" si="7"/>
        <v>14259.7125</v>
      </c>
    </row>
    <row r="242" spans="2:7" x14ac:dyDescent="0.25">
      <c r="B242" s="15"/>
      <c r="C242" s="21"/>
      <c r="D242" s="11"/>
      <c r="E242" s="12"/>
      <c r="F242" s="13"/>
      <c r="G242" s="14"/>
    </row>
    <row r="243" spans="2:7" x14ac:dyDescent="0.25">
      <c r="B243" s="20" t="s">
        <v>128</v>
      </c>
      <c r="C243" s="21"/>
      <c r="D243" s="11"/>
      <c r="E243" s="12"/>
      <c r="F243" s="13"/>
      <c r="G243" s="14" t="str">
        <f t="shared" ref="G243:G264" si="8">IF(D243=0,"",D243*F243)</f>
        <v/>
      </c>
    </row>
    <row r="244" spans="2:7" x14ac:dyDescent="0.25">
      <c r="B244" s="22" t="s">
        <v>118</v>
      </c>
      <c r="C244" s="21"/>
      <c r="D244" s="11"/>
      <c r="E244" s="12"/>
      <c r="F244" s="13"/>
      <c r="G244" s="14" t="str">
        <f t="shared" si="8"/>
        <v/>
      </c>
    </row>
    <row r="245" spans="2:7" ht="30.75" x14ac:dyDescent="0.25">
      <c r="B245" s="15" t="s">
        <v>119</v>
      </c>
      <c r="C245" s="21"/>
      <c r="D245" s="11"/>
      <c r="E245" s="12"/>
      <c r="F245" s="13"/>
      <c r="G245" s="14" t="str">
        <f t="shared" si="8"/>
        <v/>
      </c>
    </row>
    <row r="246" spans="2:7" ht="25.5" x14ac:dyDescent="0.25">
      <c r="B246" s="22" t="s">
        <v>129</v>
      </c>
      <c r="C246" s="21"/>
      <c r="D246" s="11"/>
      <c r="E246" s="12"/>
      <c r="F246" s="13"/>
      <c r="G246" s="14" t="str">
        <f t="shared" si="8"/>
        <v/>
      </c>
    </row>
    <row r="247" spans="2:7" x14ac:dyDescent="0.25">
      <c r="B247" s="15" t="s">
        <v>123</v>
      </c>
      <c r="C247" s="21"/>
      <c r="D247" s="11"/>
      <c r="E247" s="12"/>
      <c r="F247" s="13"/>
      <c r="G247" s="14" t="str">
        <f t="shared" si="8"/>
        <v/>
      </c>
    </row>
    <row r="248" spans="2:7" x14ac:dyDescent="0.25">
      <c r="B248" s="26" t="s">
        <v>130</v>
      </c>
      <c r="C248" s="21"/>
      <c r="D248" s="11"/>
      <c r="E248" s="12"/>
      <c r="F248" s="13"/>
      <c r="G248" s="14" t="str">
        <f t="shared" si="8"/>
        <v/>
      </c>
    </row>
    <row r="249" spans="2:7" ht="25.5" x14ac:dyDescent="0.25">
      <c r="B249" s="15" t="s">
        <v>131</v>
      </c>
      <c r="C249" s="21"/>
      <c r="D249" s="11"/>
      <c r="E249" s="12"/>
      <c r="F249" s="13"/>
      <c r="G249" s="14" t="str">
        <f t="shared" si="8"/>
        <v/>
      </c>
    </row>
    <row r="250" spans="2:7" x14ac:dyDescent="0.25">
      <c r="B250" s="15" t="s">
        <v>26</v>
      </c>
      <c r="C250" s="21" t="s">
        <v>27</v>
      </c>
      <c r="D250" s="11">
        <v>145.24</v>
      </c>
      <c r="E250" s="12"/>
      <c r="F250" s="13">
        <v>15.88</v>
      </c>
      <c r="G250" s="14">
        <f t="shared" si="8"/>
        <v>2306.4112000000005</v>
      </c>
    </row>
    <row r="251" spans="2:7" x14ac:dyDescent="0.25">
      <c r="B251" s="20"/>
      <c r="C251" s="21"/>
      <c r="D251" s="11"/>
      <c r="E251" s="12"/>
      <c r="F251" s="13"/>
      <c r="G251" s="14" t="str">
        <f t="shared" si="8"/>
        <v/>
      </c>
    </row>
    <row r="252" spans="2:7" x14ac:dyDescent="0.25">
      <c r="B252" s="20" t="s">
        <v>132</v>
      </c>
      <c r="C252" s="21"/>
      <c r="D252" s="11"/>
      <c r="E252" s="12"/>
      <c r="F252" s="13"/>
      <c r="G252" s="14" t="str">
        <f t="shared" si="8"/>
        <v/>
      </c>
    </row>
    <row r="253" spans="2:7" ht="25.5" x14ac:dyDescent="0.25">
      <c r="B253" s="22" t="s">
        <v>58</v>
      </c>
      <c r="C253" s="21"/>
      <c r="D253" s="11"/>
      <c r="E253" s="12"/>
      <c r="F253" s="13"/>
      <c r="G253" s="14" t="str">
        <f t="shared" si="8"/>
        <v/>
      </c>
    </row>
    <row r="254" spans="2:7" ht="27" x14ac:dyDescent="0.25">
      <c r="B254" s="15" t="s">
        <v>59</v>
      </c>
      <c r="C254" s="21"/>
      <c r="D254" s="11"/>
      <c r="E254" s="12"/>
      <c r="F254" s="13"/>
      <c r="G254" s="14" t="str">
        <f t="shared" si="8"/>
        <v/>
      </c>
    </row>
    <row r="255" spans="2:7" x14ac:dyDescent="0.25">
      <c r="B255" s="26" t="s">
        <v>133</v>
      </c>
      <c r="C255" s="21"/>
      <c r="D255" s="11"/>
      <c r="E255" s="12"/>
      <c r="F255" s="13"/>
      <c r="G255" s="14" t="str">
        <f t="shared" si="8"/>
        <v/>
      </c>
    </row>
    <row r="256" spans="2:7" ht="25.5" x14ac:dyDescent="0.25">
      <c r="B256" s="15" t="s">
        <v>131</v>
      </c>
      <c r="C256" s="21"/>
      <c r="D256" s="11"/>
      <c r="E256" s="12"/>
      <c r="F256" s="13"/>
      <c r="G256" s="14" t="str">
        <f t="shared" si="8"/>
        <v/>
      </c>
    </row>
    <row r="257" spans="2:7" x14ac:dyDescent="0.25">
      <c r="B257" s="15" t="s">
        <v>26</v>
      </c>
      <c r="C257" s="21" t="s">
        <v>27</v>
      </c>
      <c r="D257" s="11">
        <v>403.43</v>
      </c>
      <c r="E257" s="12"/>
      <c r="F257" s="13">
        <v>10.9</v>
      </c>
      <c r="G257" s="14">
        <f t="shared" si="8"/>
        <v>4397.3870000000006</v>
      </c>
    </row>
    <row r="258" spans="2:7" x14ac:dyDescent="0.25">
      <c r="B258" s="20"/>
      <c r="C258" s="21"/>
      <c r="D258" s="11"/>
      <c r="E258" s="12"/>
      <c r="F258" s="13"/>
      <c r="G258" s="14" t="str">
        <f t="shared" si="8"/>
        <v/>
      </c>
    </row>
    <row r="259" spans="2:7" ht="30" x14ac:dyDescent="0.25">
      <c r="B259" s="20" t="s">
        <v>134</v>
      </c>
      <c r="C259" s="21"/>
      <c r="D259" s="11"/>
      <c r="E259" s="12"/>
      <c r="F259" s="13"/>
      <c r="G259" s="14" t="str">
        <f t="shared" si="8"/>
        <v/>
      </c>
    </row>
    <row r="260" spans="2:7" ht="25.5" x14ac:dyDescent="0.25">
      <c r="B260" s="22" t="s">
        <v>135</v>
      </c>
      <c r="C260" s="21"/>
      <c r="D260" s="11"/>
      <c r="E260" s="12"/>
      <c r="F260" s="13"/>
      <c r="G260" s="14" t="str">
        <f t="shared" si="8"/>
        <v/>
      </c>
    </row>
    <row r="261" spans="2:7" x14ac:dyDescent="0.25">
      <c r="B261" s="15" t="s">
        <v>123</v>
      </c>
      <c r="C261" s="21"/>
      <c r="D261" s="11"/>
      <c r="E261" s="12"/>
      <c r="F261" s="13"/>
      <c r="G261" s="14" t="str">
        <f t="shared" si="8"/>
        <v/>
      </c>
    </row>
    <row r="262" spans="2:7" x14ac:dyDescent="0.25">
      <c r="B262" s="26" t="s">
        <v>116</v>
      </c>
      <c r="C262" s="21"/>
      <c r="D262" s="11"/>
      <c r="E262" s="12"/>
      <c r="F262" s="13"/>
      <c r="G262" s="14" t="str">
        <f t="shared" si="8"/>
        <v/>
      </c>
    </row>
    <row r="263" spans="2:7" ht="25.5" x14ac:dyDescent="0.25">
      <c r="B263" s="15" t="s">
        <v>25</v>
      </c>
      <c r="C263" s="21"/>
      <c r="D263" s="11"/>
      <c r="E263" s="12"/>
      <c r="F263" s="13"/>
      <c r="G263" s="14" t="str">
        <f t="shared" si="8"/>
        <v/>
      </c>
    </row>
    <row r="264" spans="2:7" x14ac:dyDescent="0.25">
      <c r="B264" s="15" t="s">
        <v>26</v>
      </c>
      <c r="C264" s="21" t="s">
        <v>27</v>
      </c>
      <c r="D264" s="11">
        <v>304.83999999999997</v>
      </c>
      <c r="E264" s="12"/>
      <c r="F264" s="13">
        <v>15.09</v>
      </c>
      <c r="G264" s="14">
        <f t="shared" si="8"/>
        <v>4600.0355999999992</v>
      </c>
    </row>
    <row r="267" spans="2:7" x14ac:dyDescent="0.25">
      <c r="D267" s="29">
        <f>SUM(D41:D265)</f>
        <v>14274.039999999999</v>
      </c>
    </row>
    <row r="268" spans="2:7" x14ac:dyDescent="0.25">
      <c r="B268" s="18" t="s">
        <v>136</v>
      </c>
    </row>
    <row r="269" spans="2:7" x14ac:dyDescent="0.25">
      <c r="B269" s="18" t="s">
        <v>137</v>
      </c>
    </row>
    <row r="271" spans="2:7" ht="45" x14ac:dyDescent="0.25">
      <c r="B271" s="20" t="s">
        <v>94</v>
      </c>
      <c r="C271" s="21"/>
      <c r="D271" s="11"/>
      <c r="E271" s="12"/>
      <c r="F271" s="13"/>
      <c r="G271" s="14" t="str">
        <f t="shared" ref="G271:G285" si="9">IF(D271=0,"",D271*F271)</f>
        <v/>
      </c>
    </row>
    <row r="272" spans="2:7" x14ac:dyDescent="0.25">
      <c r="B272" s="22" t="s">
        <v>95</v>
      </c>
      <c r="C272" s="21"/>
      <c r="D272" s="11"/>
      <c r="E272" s="12"/>
      <c r="F272" s="13"/>
      <c r="G272" s="14" t="str">
        <f t="shared" si="9"/>
        <v/>
      </c>
    </row>
    <row r="273" spans="2:7" ht="38.25" x14ac:dyDescent="0.25">
      <c r="B273" s="15" t="s">
        <v>96</v>
      </c>
      <c r="C273" s="21"/>
      <c r="D273" s="11"/>
      <c r="E273" s="12"/>
      <c r="F273" s="13"/>
      <c r="G273" s="14" t="str">
        <f t="shared" si="9"/>
        <v/>
      </c>
    </row>
    <row r="274" spans="2:7" x14ac:dyDescent="0.25">
      <c r="B274" s="22" t="s">
        <v>60</v>
      </c>
      <c r="C274" s="21"/>
      <c r="D274" s="11"/>
      <c r="E274" s="12"/>
      <c r="F274" s="13"/>
      <c r="G274" s="14" t="str">
        <f t="shared" si="9"/>
        <v/>
      </c>
    </row>
    <row r="275" spans="2:7" ht="51" x14ac:dyDescent="0.25">
      <c r="B275" s="15" t="s">
        <v>97</v>
      </c>
      <c r="C275" s="21"/>
      <c r="D275" s="11"/>
      <c r="E275" s="12"/>
      <c r="F275" s="13"/>
      <c r="G275" s="14" t="str">
        <f t="shared" si="9"/>
        <v/>
      </c>
    </row>
    <row r="276" spans="2:7" x14ac:dyDescent="0.25">
      <c r="B276" s="15" t="s">
        <v>98</v>
      </c>
      <c r="C276" s="21"/>
      <c r="D276" s="11"/>
      <c r="E276" s="12"/>
      <c r="F276" s="13"/>
      <c r="G276" s="14" t="str">
        <f t="shared" si="9"/>
        <v/>
      </c>
    </row>
    <row r="277" spans="2:7" x14ac:dyDescent="0.25">
      <c r="B277" s="15" t="s">
        <v>26</v>
      </c>
      <c r="C277" s="21" t="s">
        <v>27</v>
      </c>
      <c r="D277" s="11">
        <v>2940.73</v>
      </c>
      <c r="E277" s="12"/>
      <c r="F277" s="13">
        <v>32.25</v>
      </c>
      <c r="G277" s="14">
        <f t="shared" si="9"/>
        <v>94838.542499999996</v>
      </c>
    </row>
    <row r="278" spans="2:7" x14ac:dyDescent="0.25">
      <c r="B278" s="20"/>
      <c r="C278" s="21"/>
      <c r="D278" s="11"/>
      <c r="E278" s="12"/>
      <c r="F278" s="13"/>
      <c r="G278" s="14" t="str">
        <f t="shared" si="9"/>
        <v/>
      </c>
    </row>
    <row r="279" spans="2:7" ht="30" x14ac:dyDescent="0.25">
      <c r="B279" s="20" t="s">
        <v>99</v>
      </c>
      <c r="C279" s="21"/>
      <c r="D279" s="11"/>
      <c r="E279" s="12"/>
      <c r="F279" s="13"/>
      <c r="G279" s="14" t="str">
        <f t="shared" si="9"/>
        <v/>
      </c>
    </row>
    <row r="280" spans="2:7" x14ac:dyDescent="0.25">
      <c r="B280" s="22" t="s">
        <v>95</v>
      </c>
      <c r="C280" s="21"/>
      <c r="D280" s="11"/>
      <c r="E280" s="12"/>
      <c r="F280" s="13"/>
      <c r="G280" s="14" t="str">
        <f t="shared" si="9"/>
        <v/>
      </c>
    </row>
    <row r="281" spans="2:7" ht="38.25" x14ac:dyDescent="0.25">
      <c r="B281" s="15" t="s">
        <v>100</v>
      </c>
      <c r="C281" s="21"/>
      <c r="D281" s="11"/>
      <c r="E281" s="12"/>
      <c r="F281" s="13"/>
      <c r="G281" s="14" t="str">
        <f t="shared" si="9"/>
        <v/>
      </c>
    </row>
    <row r="282" spans="2:7" ht="25.5" x14ac:dyDescent="0.25">
      <c r="B282" s="22" t="s">
        <v>101</v>
      </c>
      <c r="C282" s="21"/>
      <c r="D282" s="11"/>
      <c r="E282" s="12"/>
      <c r="F282" s="13"/>
      <c r="G282" s="14" t="str">
        <f t="shared" si="9"/>
        <v/>
      </c>
    </row>
    <row r="283" spans="2:7" ht="51" x14ac:dyDescent="0.25">
      <c r="B283" s="15" t="s">
        <v>97</v>
      </c>
      <c r="C283" s="21"/>
      <c r="D283" s="11"/>
      <c r="E283" s="12"/>
      <c r="F283" s="13"/>
      <c r="G283" s="14" t="str">
        <f t="shared" si="9"/>
        <v/>
      </c>
    </row>
    <row r="284" spans="2:7" x14ac:dyDescent="0.25">
      <c r="B284" s="15" t="s">
        <v>98</v>
      </c>
      <c r="C284" s="21"/>
      <c r="D284" s="11"/>
      <c r="E284" s="12"/>
      <c r="F284" s="13"/>
      <c r="G284" s="14" t="str">
        <f t="shared" si="9"/>
        <v/>
      </c>
    </row>
    <row r="285" spans="2:7" x14ac:dyDescent="0.25">
      <c r="B285" s="15" t="s">
        <v>26</v>
      </c>
      <c r="C285" s="21" t="s">
        <v>27</v>
      </c>
      <c r="D285" s="11">
        <v>1062.48</v>
      </c>
      <c r="E285" s="12"/>
      <c r="F285" s="13">
        <v>30.08</v>
      </c>
      <c r="G285" s="14">
        <f t="shared" si="9"/>
        <v>31959.398399999998</v>
      </c>
    </row>
    <row r="287" spans="2:7" ht="30" x14ac:dyDescent="0.25">
      <c r="B287" s="20" t="s">
        <v>62</v>
      </c>
      <c r="C287" s="21"/>
      <c r="D287" s="11"/>
      <c r="E287" s="12"/>
      <c r="F287" s="13"/>
      <c r="G287" s="14" t="str">
        <f t="shared" ref="G287:G322" si="10">IF(D287=0,"",D287*F287)</f>
        <v/>
      </c>
    </row>
    <row r="288" spans="2:7" ht="30" x14ac:dyDescent="0.25">
      <c r="B288" s="20" t="s">
        <v>63</v>
      </c>
      <c r="C288" s="21"/>
      <c r="D288" s="11"/>
      <c r="E288" s="12"/>
      <c r="F288" s="13"/>
      <c r="G288" s="14" t="str">
        <f t="shared" si="10"/>
        <v/>
      </c>
    </row>
    <row r="289" spans="2:7" x14ac:dyDescent="0.25">
      <c r="B289" s="22" t="s">
        <v>41</v>
      </c>
      <c r="C289" s="21"/>
      <c r="D289" s="11"/>
      <c r="E289" s="12"/>
      <c r="F289" s="13"/>
      <c r="G289" s="14" t="str">
        <f t="shared" si="10"/>
        <v/>
      </c>
    </row>
    <row r="290" spans="2:7" ht="25.5" x14ac:dyDescent="0.25">
      <c r="B290" s="22" t="s">
        <v>42</v>
      </c>
      <c r="C290" s="21"/>
      <c r="D290" s="11"/>
      <c r="E290" s="12"/>
      <c r="F290" s="13"/>
      <c r="G290" s="14" t="str">
        <f t="shared" si="10"/>
        <v/>
      </c>
    </row>
    <row r="291" spans="2:7" ht="25.5" x14ac:dyDescent="0.25">
      <c r="B291" s="15" t="s">
        <v>43</v>
      </c>
      <c r="C291" s="21"/>
      <c r="D291" s="11"/>
      <c r="E291" s="12"/>
      <c r="F291" s="13"/>
      <c r="G291" s="14" t="str">
        <f t="shared" si="10"/>
        <v/>
      </c>
    </row>
    <row r="292" spans="2:7" x14ac:dyDescent="0.25">
      <c r="B292" s="22" t="s">
        <v>64</v>
      </c>
      <c r="C292" s="21"/>
      <c r="D292" s="11"/>
      <c r="E292" s="12"/>
      <c r="F292" s="13"/>
      <c r="G292" s="14" t="str">
        <f t="shared" si="10"/>
        <v/>
      </c>
    </row>
    <row r="293" spans="2:7" x14ac:dyDescent="0.25">
      <c r="B293" s="15" t="s">
        <v>65</v>
      </c>
      <c r="C293" s="21"/>
      <c r="D293" s="11"/>
      <c r="E293" s="12"/>
      <c r="F293" s="13"/>
      <c r="G293" s="14" t="str">
        <f t="shared" si="10"/>
        <v/>
      </c>
    </row>
    <row r="294" spans="2:7" ht="25.5" x14ac:dyDescent="0.25">
      <c r="B294" s="23" t="s">
        <v>66</v>
      </c>
      <c r="C294" s="21"/>
      <c r="D294" s="11"/>
      <c r="E294" s="12"/>
      <c r="F294" s="13"/>
      <c r="G294" s="14" t="str">
        <f t="shared" si="10"/>
        <v/>
      </c>
    </row>
    <row r="295" spans="2:7" x14ac:dyDescent="0.25">
      <c r="B295" s="22" t="s">
        <v>67</v>
      </c>
      <c r="C295" s="21"/>
      <c r="D295" s="11"/>
      <c r="E295" s="12"/>
      <c r="F295" s="13"/>
      <c r="G295" s="14" t="str">
        <f t="shared" si="10"/>
        <v/>
      </c>
    </row>
    <row r="296" spans="2:7" ht="25.5" x14ac:dyDescent="0.25">
      <c r="B296" s="15" t="s">
        <v>68</v>
      </c>
      <c r="C296" s="21"/>
      <c r="D296" s="11"/>
      <c r="E296" s="12"/>
      <c r="F296" s="13"/>
      <c r="G296" s="14" t="str">
        <f t="shared" si="10"/>
        <v/>
      </c>
    </row>
    <row r="297" spans="2:7" x14ac:dyDescent="0.25">
      <c r="B297" s="28" t="s">
        <v>69</v>
      </c>
      <c r="C297" s="21"/>
      <c r="D297" s="11"/>
      <c r="E297" s="12"/>
      <c r="F297" s="13"/>
      <c r="G297" s="14" t="str">
        <f t="shared" si="10"/>
        <v/>
      </c>
    </row>
    <row r="298" spans="2:7" x14ac:dyDescent="0.25">
      <c r="B298" s="15" t="s">
        <v>26</v>
      </c>
      <c r="C298" s="21" t="s">
        <v>27</v>
      </c>
      <c r="D298" s="11">
        <v>70.959999999999994</v>
      </c>
      <c r="E298" s="12"/>
      <c r="F298" s="13">
        <v>92.91</v>
      </c>
      <c r="G298" s="14">
        <f t="shared" si="10"/>
        <v>6592.8935999999994</v>
      </c>
    </row>
    <row r="299" spans="2:7" x14ac:dyDescent="0.25">
      <c r="B299" s="20"/>
      <c r="C299" s="21"/>
      <c r="D299" s="11"/>
      <c r="E299" s="12"/>
      <c r="F299" s="13"/>
      <c r="G299" s="14" t="str">
        <f t="shared" si="10"/>
        <v/>
      </c>
    </row>
    <row r="300" spans="2:7" ht="45" x14ac:dyDescent="0.25">
      <c r="B300" s="20" t="s">
        <v>70</v>
      </c>
      <c r="C300" s="21"/>
      <c r="D300" s="11"/>
      <c r="E300" s="12"/>
      <c r="F300" s="13"/>
      <c r="G300" s="14" t="str">
        <f t="shared" si="10"/>
        <v/>
      </c>
    </row>
    <row r="301" spans="2:7" x14ac:dyDescent="0.25">
      <c r="B301" s="22" t="s">
        <v>41</v>
      </c>
      <c r="C301" s="21"/>
      <c r="D301" s="11"/>
      <c r="E301" s="12"/>
      <c r="F301" s="13"/>
      <c r="G301" s="14" t="str">
        <f t="shared" si="10"/>
        <v/>
      </c>
    </row>
    <row r="302" spans="2:7" ht="25.5" x14ac:dyDescent="0.25">
      <c r="B302" s="22" t="s">
        <v>42</v>
      </c>
      <c r="C302" s="21"/>
      <c r="D302" s="11"/>
      <c r="E302" s="12"/>
      <c r="F302" s="13"/>
      <c r="G302" s="14" t="str">
        <f t="shared" si="10"/>
        <v/>
      </c>
    </row>
    <row r="303" spans="2:7" ht="25.5" x14ac:dyDescent="0.25">
      <c r="B303" s="15" t="s">
        <v>43</v>
      </c>
      <c r="C303" s="21"/>
      <c r="D303" s="11"/>
      <c r="E303" s="12"/>
      <c r="F303" s="13"/>
      <c r="G303" s="14" t="str">
        <f t="shared" si="10"/>
        <v/>
      </c>
    </row>
    <row r="304" spans="2:7" x14ac:dyDescent="0.25">
      <c r="B304" s="22" t="s">
        <v>64</v>
      </c>
      <c r="C304" s="21"/>
      <c r="D304" s="11"/>
      <c r="E304" s="12"/>
      <c r="F304" s="13"/>
      <c r="G304" s="14" t="str">
        <f t="shared" si="10"/>
        <v/>
      </c>
    </row>
    <row r="305" spans="2:7" x14ac:dyDescent="0.25">
      <c r="B305" s="15" t="s">
        <v>65</v>
      </c>
      <c r="C305" s="21"/>
      <c r="D305" s="11"/>
      <c r="E305" s="12"/>
      <c r="F305" s="13"/>
      <c r="G305" s="14" t="str">
        <f t="shared" si="10"/>
        <v/>
      </c>
    </row>
    <row r="306" spans="2:7" ht="25.5" x14ac:dyDescent="0.25">
      <c r="B306" s="23" t="s">
        <v>66</v>
      </c>
      <c r="C306" s="21"/>
      <c r="D306" s="11"/>
      <c r="E306" s="12"/>
      <c r="F306" s="13"/>
      <c r="G306" s="14" t="str">
        <f t="shared" si="10"/>
        <v/>
      </c>
    </row>
    <row r="307" spans="2:7" x14ac:dyDescent="0.25">
      <c r="B307" s="22" t="s">
        <v>67</v>
      </c>
      <c r="C307" s="21"/>
      <c r="D307" s="11"/>
      <c r="E307" s="12"/>
      <c r="F307" s="13"/>
      <c r="G307" s="14" t="str">
        <f t="shared" si="10"/>
        <v/>
      </c>
    </row>
    <row r="308" spans="2:7" ht="25.5" x14ac:dyDescent="0.25">
      <c r="B308" s="15" t="s">
        <v>68</v>
      </c>
      <c r="C308" s="21"/>
      <c r="D308" s="11"/>
      <c r="E308" s="12"/>
      <c r="F308" s="13"/>
      <c r="G308" s="14" t="str">
        <f t="shared" si="10"/>
        <v/>
      </c>
    </row>
    <row r="309" spans="2:7" x14ac:dyDescent="0.25">
      <c r="B309" s="28" t="s">
        <v>71</v>
      </c>
      <c r="C309" s="21"/>
      <c r="D309" s="11"/>
      <c r="E309" s="12"/>
      <c r="F309" s="13"/>
      <c r="G309" s="14" t="str">
        <f t="shared" si="10"/>
        <v/>
      </c>
    </row>
    <row r="310" spans="2:7" x14ac:dyDescent="0.25">
      <c r="B310" s="15" t="s">
        <v>26</v>
      </c>
      <c r="C310" s="21" t="s">
        <v>27</v>
      </c>
      <c r="D310" s="11">
        <v>39.44</v>
      </c>
      <c r="E310" s="12"/>
      <c r="F310" s="13">
        <v>92.91</v>
      </c>
      <c r="G310" s="14">
        <f t="shared" si="10"/>
        <v>3664.3703999999998</v>
      </c>
    </row>
    <row r="311" spans="2:7" x14ac:dyDescent="0.25">
      <c r="B311" s="20"/>
      <c r="C311" s="21"/>
      <c r="D311" s="11"/>
      <c r="E311" s="12"/>
      <c r="F311" s="13"/>
      <c r="G311" s="14" t="str">
        <f t="shared" si="10"/>
        <v/>
      </c>
    </row>
    <row r="312" spans="2:7" x14ac:dyDescent="0.25">
      <c r="B312" s="28" t="s">
        <v>72</v>
      </c>
      <c r="C312" s="21"/>
      <c r="D312" s="11"/>
      <c r="E312" s="12"/>
      <c r="F312" s="13"/>
      <c r="G312" s="14" t="str">
        <f t="shared" si="10"/>
        <v/>
      </c>
    </row>
    <row r="313" spans="2:7" x14ac:dyDescent="0.25">
      <c r="B313" s="22" t="s">
        <v>41</v>
      </c>
      <c r="C313" s="21"/>
      <c r="D313" s="11"/>
      <c r="E313" s="12"/>
      <c r="F313" s="13"/>
      <c r="G313" s="14" t="str">
        <f t="shared" si="10"/>
        <v/>
      </c>
    </row>
    <row r="314" spans="2:7" ht="25.5" x14ac:dyDescent="0.25">
      <c r="B314" s="22" t="s">
        <v>42</v>
      </c>
      <c r="C314" s="21"/>
      <c r="D314" s="11"/>
      <c r="E314" s="12"/>
      <c r="F314" s="13"/>
      <c r="G314" s="14" t="str">
        <f t="shared" si="10"/>
        <v/>
      </c>
    </row>
    <row r="315" spans="2:7" ht="25.5" x14ac:dyDescent="0.25">
      <c r="B315" s="15" t="s">
        <v>43</v>
      </c>
      <c r="C315" s="21"/>
      <c r="D315" s="11"/>
      <c r="E315" s="12"/>
      <c r="F315" s="13"/>
      <c r="G315" s="14" t="str">
        <f t="shared" si="10"/>
        <v/>
      </c>
    </row>
    <row r="316" spans="2:7" x14ac:dyDescent="0.25">
      <c r="B316" s="22" t="s">
        <v>64</v>
      </c>
      <c r="C316" s="21"/>
      <c r="D316" s="11"/>
      <c r="E316" s="12"/>
      <c r="F316" s="13"/>
      <c r="G316" s="14" t="str">
        <f t="shared" si="10"/>
        <v/>
      </c>
    </row>
    <row r="317" spans="2:7" x14ac:dyDescent="0.25">
      <c r="B317" s="15" t="s">
        <v>65</v>
      </c>
      <c r="C317" s="21"/>
      <c r="D317" s="11"/>
      <c r="E317" s="12"/>
      <c r="F317" s="13"/>
      <c r="G317" s="14" t="str">
        <f t="shared" si="10"/>
        <v/>
      </c>
    </row>
    <row r="318" spans="2:7" ht="25.5" x14ac:dyDescent="0.25">
      <c r="B318" s="23" t="s">
        <v>66</v>
      </c>
      <c r="C318" s="21"/>
      <c r="D318" s="11"/>
      <c r="E318" s="12"/>
      <c r="F318" s="13"/>
      <c r="G318" s="14" t="str">
        <f t="shared" si="10"/>
        <v/>
      </c>
    </row>
    <row r="319" spans="2:7" x14ac:dyDescent="0.25">
      <c r="B319" s="22" t="s">
        <v>67</v>
      </c>
      <c r="C319" s="21"/>
      <c r="D319" s="11"/>
      <c r="E319" s="12"/>
      <c r="F319" s="13"/>
      <c r="G319" s="14" t="str">
        <f t="shared" si="10"/>
        <v/>
      </c>
    </row>
    <row r="320" spans="2:7" ht="25.5" x14ac:dyDescent="0.25">
      <c r="B320" s="15" t="s">
        <v>68</v>
      </c>
      <c r="C320" s="21"/>
      <c r="D320" s="11"/>
      <c r="E320" s="12"/>
      <c r="F320" s="13"/>
      <c r="G320" s="14" t="str">
        <f t="shared" si="10"/>
        <v/>
      </c>
    </row>
    <row r="321" spans="2:7" x14ac:dyDescent="0.25">
      <c r="B321" s="28" t="s">
        <v>73</v>
      </c>
      <c r="C321" s="21"/>
      <c r="D321" s="11"/>
      <c r="E321" s="12"/>
      <c r="F321" s="13"/>
      <c r="G321" s="14" t="str">
        <f t="shared" si="10"/>
        <v/>
      </c>
    </row>
    <row r="322" spans="2:7" x14ac:dyDescent="0.25">
      <c r="B322" s="15" t="s">
        <v>26</v>
      </c>
      <c r="C322" s="21" t="s">
        <v>27</v>
      </c>
      <c r="D322" s="11">
        <v>14.73</v>
      </c>
      <c r="E322" s="12"/>
      <c r="F322" s="13">
        <v>92.91</v>
      </c>
      <c r="G322" s="14">
        <f t="shared" si="10"/>
        <v>1368.5643</v>
      </c>
    </row>
    <row r="324" spans="2:7" x14ac:dyDescent="0.25">
      <c r="B324" s="18" t="s">
        <v>138</v>
      </c>
    </row>
    <row r="326" spans="2:7" x14ac:dyDescent="0.25">
      <c r="B326" s="30" t="s">
        <v>139</v>
      </c>
      <c r="C326" s="31"/>
      <c r="D326" s="3"/>
      <c r="E326" s="32"/>
      <c r="F326" s="13"/>
      <c r="G326" s="14" t="str">
        <f t="shared" ref="G326:G341" si="11">IF(D326=0,"",D326*F326)</f>
        <v/>
      </c>
    </row>
    <row r="327" spans="2:7" ht="63.75" x14ac:dyDescent="0.25">
      <c r="B327" s="30" t="s">
        <v>140</v>
      </c>
      <c r="C327" s="31"/>
      <c r="D327" s="3"/>
      <c r="E327" s="32"/>
      <c r="F327" s="13"/>
      <c r="G327" s="14" t="str">
        <f t="shared" si="11"/>
        <v/>
      </c>
    </row>
    <row r="328" spans="2:7" x14ac:dyDescent="0.25">
      <c r="B328" s="30" t="s">
        <v>141</v>
      </c>
      <c r="C328" s="31"/>
      <c r="D328" s="3"/>
      <c r="E328" s="32"/>
      <c r="F328" s="13"/>
      <c r="G328" s="14" t="str">
        <f t="shared" si="11"/>
        <v/>
      </c>
    </row>
    <row r="329" spans="2:7" ht="25.5" x14ac:dyDescent="0.25">
      <c r="B329" s="30" t="s">
        <v>142</v>
      </c>
      <c r="C329" s="31"/>
      <c r="D329" s="3"/>
      <c r="E329" s="32"/>
      <c r="F329" s="13"/>
      <c r="G329" s="14" t="str">
        <f t="shared" si="11"/>
        <v/>
      </c>
    </row>
    <row r="330" spans="2:7" ht="25.5" x14ac:dyDescent="0.25">
      <c r="B330" s="30" t="s">
        <v>143</v>
      </c>
      <c r="C330" s="31"/>
      <c r="D330" s="3"/>
      <c r="E330" s="32"/>
      <c r="F330" s="13"/>
      <c r="G330" s="14" t="str">
        <f t="shared" si="11"/>
        <v/>
      </c>
    </row>
    <row r="331" spans="2:7" ht="25.5" x14ac:dyDescent="0.25">
      <c r="B331" s="30" t="s">
        <v>144</v>
      </c>
      <c r="C331" s="31"/>
      <c r="D331" s="3"/>
      <c r="E331" s="32"/>
      <c r="F331" s="13"/>
      <c r="G331" s="14" t="str">
        <f t="shared" si="11"/>
        <v/>
      </c>
    </row>
    <row r="332" spans="2:7" ht="25.5" x14ac:dyDescent="0.25">
      <c r="B332" s="30" t="s">
        <v>145</v>
      </c>
      <c r="C332" s="31"/>
      <c r="D332" s="3"/>
      <c r="E332" s="32"/>
      <c r="F332" s="13"/>
      <c r="G332" s="14" t="str">
        <f t="shared" si="11"/>
        <v/>
      </c>
    </row>
    <row r="333" spans="2:7" x14ac:dyDescent="0.25">
      <c r="B333" s="30" t="s">
        <v>146</v>
      </c>
      <c r="C333" s="31"/>
      <c r="D333" s="3"/>
      <c r="E333" s="32"/>
      <c r="F333" s="13"/>
      <c r="G333" s="14" t="str">
        <f t="shared" si="11"/>
        <v/>
      </c>
    </row>
    <row r="334" spans="2:7" ht="25.5" x14ac:dyDescent="0.25">
      <c r="B334" s="30" t="s">
        <v>147</v>
      </c>
      <c r="C334" s="31"/>
      <c r="D334" s="3"/>
      <c r="E334" s="32"/>
      <c r="F334" s="13"/>
      <c r="G334" s="14" t="str">
        <f t="shared" si="11"/>
        <v/>
      </c>
    </row>
    <row r="335" spans="2:7" ht="38.25" x14ac:dyDescent="0.25">
      <c r="B335" s="30" t="s">
        <v>148</v>
      </c>
      <c r="C335" s="31"/>
      <c r="D335" s="3"/>
      <c r="E335" s="32"/>
      <c r="F335" s="13"/>
      <c r="G335" s="14" t="str">
        <f t="shared" si="11"/>
        <v/>
      </c>
    </row>
    <row r="336" spans="2:7" ht="76.5" x14ac:dyDescent="0.25">
      <c r="B336" s="30" t="s">
        <v>149</v>
      </c>
      <c r="C336" s="31"/>
      <c r="D336" s="3"/>
      <c r="E336" s="32"/>
      <c r="F336" s="13"/>
      <c r="G336" s="14" t="str">
        <f t="shared" si="11"/>
        <v/>
      </c>
    </row>
    <row r="337" spans="2:7" x14ac:dyDescent="0.25">
      <c r="B337" s="30" t="s">
        <v>150</v>
      </c>
      <c r="C337" s="31"/>
      <c r="D337" s="3"/>
      <c r="E337" s="32"/>
      <c r="F337" s="13"/>
      <c r="G337" s="14" t="str">
        <f t="shared" si="11"/>
        <v/>
      </c>
    </row>
    <row r="338" spans="2:7" ht="25.5" x14ac:dyDescent="0.25">
      <c r="B338" s="30" t="s">
        <v>151</v>
      </c>
      <c r="C338" s="31"/>
      <c r="D338" s="3"/>
      <c r="E338" s="32"/>
      <c r="F338" s="13"/>
      <c r="G338" s="14" t="str">
        <f t="shared" si="11"/>
        <v/>
      </c>
    </row>
    <row r="339" spans="2:7" x14ac:dyDescent="0.25">
      <c r="B339" s="30" t="s">
        <v>152</v>
      </c>
      <c r="C339" s="31"/>
      <c r="D339" s="3"/>
      <c r="E339" s="32"/>
      <c r="F339" s="13"/>
      <c r="G339" s="14" t="str">
        <f t="shared" si="11"/>
        <v/>
      </c>
    </row>
    <row r="340" spans="2:7" ht="25.5" x14ac:dyDescent="0.25">
      <c r="B340" s="30" t="s">
        <v>153</v>
      </c>
      <c r="C340" s="31"/>
      <c r="D340" s="3"/>
      <c r="E340" s="32"/>
      <c r="F340" s="13"/>
      <c r="G340" s="14" t="str">
        <f t="shared" si="11"/>
        <v/>
      </c>
    </row>
    <row r="341" spans="2:7" x14ac:dyDescent="0.25">
      <c r="B341" s="30" t="s">
        <v>26</v>
      </c>
      <c r="C341" s="31" t="s">
        <v>27</v>
      </c>
      <c r="D341" s="3">
        <v>10412.36</v>
      </c>
      <c r="E341" s="32"/>
      <c r="F341" s="13">
        <v>45</v>
      </c>
      <c r="G341" s="14">
        <f t="shared" si="11"/>
        <v>468556.2</v>
      </c>
    </row>
    <row r="343" spans="2:7" x14ac:dyDescent="0.25">
      <c r="B343" s="35" t="s">
        <v>154</v>
      </c>
    </row>
    <row r="345" spans="2:7" x14ac:dyDescent="0.25">
      <c r="B345" s="22" t="s">
        <v>155</v>
      </c>
      <c r="C345" s="31"/>
      <c r="D345" s="3"/>
      <c r="E345" s="32"/>
      <c r="F345" s="13"/>
      <c r="G345" s="33"/>
    </row>
    <row r="346" spans="2:7" ht="25.5" x14ac:dyDescent="0.25">
      <c r="B346" s="15" t="s">
        <v>156</v>
      </c>
      <c r="C346" s="34"/>
      <c r="D346" s="11"/>
      <c r="E346" s="12"/>
      <c r="F346" s="13"/>
      <c r="G346" s="33"/>
    </row>
    <row r="347" spans="2:7" ht="76.5" x14ac:dyDescent="0.25">
      <c r="B347" s="15" t="s">
        <v>157</v>
      </c>
      <c r="C347" s="31"/>
      <c r="D347" s="3"/>
      <c r="E347" s="32"/>
      <c r="F347" s="13"/>
      <c r="G347" s="33"/>
    </row>
    <row r="348" spans="2:7" x14ac:dyDescent="0.25">
      <c r="B348" s="30"/>
      <c r="C348" s="31" t="s">
        <v>27</v>
      </c>
      <c r="D348" s="3">
        <v>7727.85</v>
      </c>
      <c r="E348" s="32"/>
      <c r="F348" s="13">
        <v>10</v>
      </c>
      <c r="G348" s="14">
        <f t="shared" ref="G348:G354" si="12">IF(D348=0,"",D348*F348)</f>
        <v>77278.5</v>
      </c>
    </row>
    <row r="349" spans="2:7" x14ac:dyDescent="0.25">
      <c r="B349" s="30"/>
      <c r="C349" s="31"/>
      <c r="D349" s="3"/>
      <c r="E349" s="32"/>
      <c r="F349" s="13"/>
      <c r="G349" s="14" t="str">
        <f t="shared" si="12"/>
        <v/>
      </c>
    </row>
    <row r="350" spans="2:7" ht="102" x14ac:dyDescent="0.25">
      <c r="B350" s="15" t="s">
        <v>158</v>
      </c>
      <c r="C350" s="16"/>
      <c r="D350" s="3"/>
      <c r="E350" s="32"/>
      <c r="F350" s="13"/>
      <c r="G350" s="14" t="str">
        <f t="shared" si="12"/>
        <v/>
      </c>
    </row>
    <row r="351" spans="2:7" x14ac:dyDescent="0.25">
      <c r="B351" s="15" t="s">
        <v>159</v>
      </c>
      <c r="C351" s="16"/>
      <c r="D351" s="3"/>
      <c r="E351" s="32"/>
      <c r="F351" s="13"/>
      <c r="G351" s="14" t="str">
        <f t="shared" si="12"/>
        <v/>
      </c>
    </row>
    <row r="352" spans="2:7" ht="25.5" x14ac:dyDescent="0.25">
      <c r="B352" s="15" t="s">
        <v>160</v>
      </c>
      <c r="C352" s="16"/>
      <c r="D352" s="3"/>
      <c r="E352" s="32"/>
      <c r="F352" s="13"/>
      <c r="G352" s="14" t="str">
        <f t="shared" si="12"/>
        <v/>
      </c>
    </row>
    <row r="353" spans="2:7" ht="51" x14ac:dyDescent="0.25">
      <c r="B353" s="23" t="s">
        <v>161</v>
      </c>
      <c r="C353" s="16"/>
      <c r="D353" s="3"/>
      <c r="E353" s="32"/>
      <c r="F353" s="13"/>
      <c r="G353" s="14" t="str">
        <f t="shared" si="12"/>
        <v/>
      </c>
    </row>
    <row r="354" spans="2:7" x14ac:dyDescent="0.25">
      <c r="B354" s="15"/>
      <c r="C354" s="31" t="s">
        <v>27</v>
      </c>
      <c r="D354" s="11">
        <v>1716.87</v>
      </c>
      <c r="E354" s="32"/>
      <c r="F354" s="13">
        <v>26.5</v>
      </c>
      <c r="G354" s="14">
        <f t="shared" si="12"/>
        <v>45497.055</v>
      </c>
    </row>
    <row r="356" spans="2:7" x14ac:dyDescent="0.25">
      <c r="B356" s="19" t="s">
        <v>162</v>
      </c>
    </row>
    <row r="358" spans="2:7" ht="114.75" x14ac:dyDescent="0.25">
      <c r="B358" s="15" t="s">
        <v>163</v>
      </c>
      <c r="C358" s="31"/>
      <c r="D358" s="3"/>
      <c r="E358" s="32"/>
      <c r="F358" s="13"/>
      <c r="G358" s="14" t="str">
        <f t="shared" ref="G358:G362" si="13">IF(D358=0,"",D358*F358)</f>
        <v/>
      </c>
    </row>
    <row r="359" spans="2:7" ht="25.5" x14ac:dyDescent="0.25">
      <c r="B359" s="15" t="s">
        <v>164</v>
      </c>
      <c r="C359" s="31"/>
      <c r="D359" s="3"/>
      <c r="E359" s="32"/>
      <c r="F359" s="13"/>
      <c r="G359" s="14" t="str">
        <f t="shared" si="13"/>
        <v/>
      </c>
    </row>
    <row r="360" spans="2:7" x14ac:dyDescent="0.25">
      <c r="B360" s="15" t="s">
        <v>159</v>
      </c>
      <c r="C360" s="31"/>
      <c r="D360" s="3"/>
      <c r="E360" s="32"/>
      <c r="F360" s="13"/>
      <c r="G360" s="14" t="str">
        <f t="shared" si="13"/>
        <v/>
      </c>
    </row>
    <row r="361" spans="2:7" ht="25.5" x14ac:dyDescent="0.25">
      <c r="B361" s="15" t="s">
        <v>160</v>
      </c>
      <c r="C361" s="31"/>
      <c r="D361" s="3"/>
      <c r="E361" s="32"/>
      <c r="F361" s="13"/>
      <c r="G361" s="14" t="str">
        <f t="shared" si="13"/>
        <v/>
      </c>
    </row>
    <row r="362" spans="2:7" x14ac:dyDescent="0.25">
      <c r="B362" s="15"/>
      <c r="C362" s="31" t="s">
        <v>27</v>
      </c>
      <c r="D362" s="3">
        <v>592</v>
      </c>
      <c r="E362" s="32"/>
      <c r="F362" s="13">
        <v>48.1</v>
      </c>
      <c r="G362" s="14">
        <f t="shared" si="13"/>
        <v>28475.200000000001</v>
      </c>
    </row>
    <row r="364" spans="2:7" ht="114.75" x14ac:dyDescent="0.25">
      <c r="B364" s="15" t="s">
        <v>165</v>
      </c>
      <c r="C364" s="21"/>
      <c r="D364" s="11"/>
      <c r="E364" s="32"/>
      <c r="F364" s="13"/>
      <c r="G364" s="14" t="str">
        <f t="shared" ref="G364:G384" si="14">IF(D364=0,"",D364*F364)</f>
        <v/>
      </c>
    </row>
    <row r="365" spans="2:7" ht="25.5" x14ac:dyDescent="0.25">
      <c r="B365" s="15" t="s">
        <v>164</v>
      </c>
      <c r="C365" s="21"/>
      <c r="D365" s="11"/>
      <c r="E365" s="32"/>
      <c r="F365" s="13"/>
      <c r="G365" s="14" t="str">
        <f t="shared" si="14"/>
        <v/>
      </c>
    </row>
    <row r="366" spans="2:7" x14ac:dyDescent="0.25">
      <c r="B366" s="15" t="s">
        <v>159</v>
      </c>
      <c r="C366" s="21"/>
      <c r="D366" s="11"/>
      <c r="E366" s="32"/>
      <c r="F366" s="13"/>
      <c r="G366" s="14" t="str">
        <f t="shared" si="14"/>
        <v/>
      </c>
    </row>
    <row r="367" spans="2:7" ht="25.5" x14ac:dyDescent="0.25">
      <c r="B367" s="15" t="s">
        <v>160</v>
      </c>
      <c r="C367" s="21"/>
      <c r="D367" s="11"/>
      <c r="E367" s="32"/>
      <c r="F367" s="13"/>
      <c r="G367" s="14" t="str">
        <f t="shared" si="14"/>
        <v/>
      </c>
    </row>
    <row r="368" spans="2:7" ht="25.5" x14ac:dyDescent="0.25">
      <c r="B368" s="30" t="s">
        <v>166</v>
      </c>
      <c r="C368" s="21"/>
      <c r="D368" s="11"/>
      <c r="E368" s="32"/>
      <c r="F368" s="13"/>
      <c r="G368" s="14" t="str">
        <f t="shared" si="14"/>
        <v/>
      </c>
    </row>
    <row r="369" spans="2:7" x14ac:dyDescent="0.25">
      <c r="B369" s="17"/>
      <c r="C369" s="21"/>
      <c r="D369" s="11"/>
      <c r="E369" s="32"/>
      <c r="F369" s="13"/>
      <c r="G369" s="14" t="str">
        <f t="shared" si="14"/>
        <v/>
      </c>
    </row>
    <row r="370" spans="2:7" x14ac:dyDescent="0.25">
      <c r="B370" s="17" t="s">
        <v>167</v>
      </c>
      <c r="C370" s="21"/>
      <c r="D370" s="11"/>
      <c r="E370" s="32"/>
      <c r="F370" s="13"/>
      <c r="G370" s="14" t="str">
        <f t="shared" si="14"/>
        <v/>
      </c>
    </row>
    <row r="371" spans="2:7" x14ac:dyDescent="0.25">
      <c r="B371" s="17" t="s">
        <v>26</v>
      </c>
      <c r="C371" s="36" t="s">
        <v>168</v>
      </c>
      <c r="D371" s="11">
        <v>181.2</v>
      </c>
      <c r="E371" s="32"/>
      <c r="F371" s="13">
        <v>95</v>
      </c>
      <c r="G371" s="14">
        <f t="shared" si="14"/>
        <v>17214</v>
      </c>
    </row>
    <row r="372" spans="2:7" x14ac:dyDescent="0.25">
      <c r="B372" s="17"/>
      <c r="C372" s="34"/>
      <c r="D372" s="11"/>
      <c r="E372" s="32"/>
      <c r="F372" s="13"/>
      <c r="G372" s="14" t="str">
        <f t="shared" si="14"/>
        <v/>
      </c>
    </row>
    <row r="373" spans="2:7" x14ac:dyDescent="0.25">
      <c r="B373" s="17" t="s">
        <v>169</v>
      </c>
      <c r="C373" s="34"/>
      <c r="D373" s="11"/>
      <c r="E373" s="32"/>
      <c r="F373" s="13"/>
      <c r="G373" s="14" t="str">
        <f t="shared" si="14"/>
        <v/>
      </c>
    </row>
    <row r="374" spans="2:7" x14ac:dyDescent="0.25">
      <c r="B374" s="17" t="s">
        <v>26</v>
      </c>
      <c r="C374" s="36" t="s">
        <v>168</v>
      </c>
      <c r="D374" s="11">
        <v>62.4</v>
      </c>
      <c r="E374" s="32"/>
      <c r="F374" s="13">
        <v>95</v>
      </c>
      <c r="G374" s="14">
        <f t="shared" si="14"/>
        <v>5928</v>
      </c>
    </row>
    <row r="375" spans="2:7" x14ac:dyDescent="0.25">
      <c r="B375" s="17"/>
      <c r="C375" s="34"/>
      <c r="D375" s="11"/>
      <c r="E375" s="32"/>
      <c r="F375" s="13"/>
      <c r="G375" s="14" t="str">
        <f t="shared" si="14"/>
        <v/>
      </c>
    </row>
    <row r="376" spans="2:7" x14ac:dyDescent="0.25">
      <c r="B376" s="17" t="s">
        <v>170</v>
      </c>
      <c r="C376" s="34"/>
      <c r="D376" s="11"/>
      <c r="E376" s="32"/>
      <c r="F376" s="13"/>
      <c r="G376" s="14" t="str">
        <f t="shared" si="14"/>
        <v/>
      </c>
    </row>
    <row r="377" spans="2:7" x14ac:dyDescent="0.25">
      <c r="B377" s="17" t="s">
        <v>26</v>
      </c>
      <c r="C377" s="36" t="s">
        <v>168</v>
      </c>
      <c r="D377" s="11">
        <v>62.4</v>
      </c>
      <c r="E377" s="32"/>
      <c r="F377" s="13">
        <v>95</v>
      </c>
      <c r="G377" s="14">
        <f t="shared" si="14"/>
        <v>5928</v>
      </c>
    </row>
    <row r="378" spans="2:7" x14ac:dyDescent="0.25">
      <c r="B378" s="17"/>
      <c r="C378" s="34"/>
      <c r="D378" s="11"/>
      <c r="E378" s="32"/>
      <c r="F378" s="13"/>
      <c r="G378" s="14" t="str">
        <f t="shared" si="14"/>
        <v/>
      </c>
    </row>
    <row r="379" spans="2:7" x14ac:dyDescent="0.25">
      <c r="B379" s="17" t="s">
        <v>171</v>
      </c>
      <c r="C379" s="34"/>
      <c r="D379" s="11"/>
      <c r="E379" s="32"/>
      <c r="F379" s="13"/>
      <c r="G379" s="14" t="str">
        <f t="shared" si="14"/>
        <v/>
      </c>
    </row>
    <row r="380" spans="2:7" x14ac:dyDescent="0.25">
      <c r="B380" s="17" t="s">
        <v>26</v>
      </c>
      <c r="C380" s="34" t="s">
        <v>27</v>
      </c>
      <c r="D380" s="11">
        <v>94</v>
      </c>
      <c r="E380" s="32"/>
      <c r="F380" s="13">
        <v>75</v>
      </c>
      <c r="G380" s="14">
        <f t="shared" si="14"/>
        <v>7050</v>
      </c>
    </row>
    <row r="381" spans="2:7" x14ac:dyDescent="0.25">
      <c r="B381" s="17"/>
      <c r="C381" s="34"/>
      <c r="D381" s="11"/>
      <c r="E381" s="32"/>
      <c r="F381" s="13"/>
      <c r="G381" s="14" t="str">
        <f t="shared" si="14"/>
        <v/>
      </c>
    </row>
    <row r="382" spans="2:7" x14ac:dyDescent="0.25">
      <c r="B382" s="17" t="s">
        <v>172</v>
      </c>
      <c r="C382" s="34"/>
      <c r="D382" s="11"/>
      <c r="E382" s="32"/>
      <c r="F382" s="13"/>
      <c r="G382" s="14" t="str">
        <f t="shared" si="14"/>
        <v/>
      </c>
    </row>
    <row r="383" spans="2:7" ht="25.5" x14ac:dyDescent="0.25">
      <c r="B383" s="9" t="s">
        <v>173</v>
      </c>
      <c r="C383" s="34"/>
      <c r="D383" s="11"/>
      <c r="E383" s="32"/>
      <c r="F383" s="13"/>
      <c r="G383" s="14" t="str">
        <f t="shared" si="14"/>
        <v/>
      </c>
    </row>
    <row r="384" spans="2:7" x14ac:dyDescent="0.25">
      <c r="B384" s="17" t="s">
        <v>26</v>
      </c>
      <c r="C384" s="34" t="s">
        <v>27</v>
      </c>
      <c r="D384" s="11">
        <v>114.24</v>
      </c>
      <c r="E384" s="32"/>
      <c r="F384" s="13">
        <v>48.1</v>
      </c>
      <c r="G384" s="14">
        <f t="shared" si="14"/>
        <v>5494.9439999999995</v>
      </c>
    </row>
    <row r="386" spans="2:7" ht="114.75" x14ac:dyDescent="0.25">
      <c r="B386" s="15" t="s">
        <v>163</v>
      </c>
      <c r="C386" s="34"/>
      <c r="D386" s="11"/>
      <c r="E386" s="32"/>
      <c r="F386" s="13"/>
      <c r="G386" s="14" t="str">
        <f t="shared" ref="G386:G396" si="15">IF(D386=0,"",D386*F386)</f>
        <v/>
      </c>
    </row>
    <row r="387" spans="2:7" ht="25.5" x14ac:dyDescent="0.25">
      <c r="B387" s="15" t="s">
        <v>174</v>
      </c>
      <c r="C387" s="34"/>
      <c r="D387" s="11"/>
      <c r="E387" s="32"/>
      <c r="F387" s="13"/>
      <c r="G387" s="14" t="str">
        <f t="shared" si="15"/>
        <v/>
      </c>
    </row>
    <row r="388" spans="2:7" x14ac:dyDescent="0.25">
      <c r="B388" s="15" t="s">
        <v>159</v>
      </c>
      <c r="C388" s="34"/>
      <c r="D388" s="11"/>
      <c r="E388" s="32"/>
      <c r="F388" s="13"/>
      <c r="G388" s="14" t="str">
        <f t="shared" si="15"/>
        <v/>
      </c>
    </row>
    <row r="389" spans="2:7" ht="25.5" x14ac:dyDescent="0.25">
      <c r="B389" s="15" t="s">
        <v>160</v>
      </c>
      <c r="C389" s="34"/>
      <c r="D389" s="11"/>
      <c r="E389" s="32"/>
      <c r="F389" s="13"/>
      <c r="G389" s="14" t="str">
        <f t="shared" si="15"/>
        <v/>
      </c>
    </row>
    <row r="390" spans="2:7" ht="25.5" x14ac:dyDescent="0.25">
      <c r="B390" s="30" t="s">
        <v>166</v>
      </c>
      <c r="C390" s="34"/>
      <c r="D390" s="11"/>
      <c r="E390" s="32"/>
      <c r="F390" s="13"/>
      <c r="G390" s="14" t="str">
        <f t="shared" si="15"/>
        <v/>
      </c>
    </row>
    <row r="391" spans="2:7" x14ac:dyDescent="0.25">
      <c r="B391" s="17"/>
      <c r="C391" s="34"/>
      <c r="D391" s="11"/>
      <c r="E391" s="32"/>
      <c r="F391" s="13"/>
      <c r="G391" s="14" t="str">
        <f t="shared" si="15"/>
        <v/>
      </c>
    </row>
    <row r="392" spans="2:7" x14ac:dyDescent="0.25">
      <c r="B392" s="17" t="s">
        <v>175</v>
      </c>
      <c r="C392" s="34"/>
      <c r="D392" s="11"/>
      <c r="E392" s="32"/>
      <c r="F392" s="13"/>
      <c r="G392" s="14" t="str">
        <f t="shared" si="15"/>
        <v/>
      </c>
    </row>
    <row r="393" spans="2:7" x14ac:dyDescent="0.25">
      <c r="B393" s="17"/>
      <c r="C393" s="36" t="s">
        <v>168</v>
      </c>
      <c r="D393" s="11">
        <v>108</v>
      </c>
      <c r="E393" s="32"/>
      <c r="F393" s="13">
        <v>95</v>
      </c>
      <c r="G393" s="14">
        <f t="shared" si="15"/>
        <v>10260</v>
      </c>
    </row>
    <row r="394" spans="2:7" x14ac:dyDescent="0.25">
      <c r="B394" s="17"/>
      <c r="C394" s="34"/>
      <c r="D394" s="11"/>
      <c r="E394" s="32"/>
      <c r="F394" s="13"/>
      <c r="G394" s="14" t="str">
        <f t="shared" si="15"/>
        <v/>
      </c>
    </row>
    <row r="395" spans="2:7" x14ac:dyDescent="0.25">
      <c r="B395" s="17" t="s">
        <v>171</v>
      </c>
      <c r="C395" s="34"/>
      <c r="D395" s="11"/>
      <c r="E395" s="32"/>
      <c r="F395" s="13"/>
      <c r="G395" s="14" t="str">
        <f t="shared" si="15"/>
        <v/>
      </c>
    </row>
    <row r="396" spans="2:7" x14ac:dyDescent="0.25">
      <c r="B396" s="17"/>
      <c r="C396" s="34" t="s">
        <v>27</v>
      </c>
      <c r="D396" s="11">
        <v>22</v>
      </c>
      <c r="E396" s="32"/>
      <c r="F396" s="13">
        <v>75</v>
      </c>
      <c r="G396" s="14">
        <f t="shared" si="15"/>
        <v>1650</v>
      </c>
    </row>
    <row r="398" spans="2:7" x14ac:dyDescent="0.25">
      <c r="B398" s="18" t="s">
        <v>176</v>
      </c>
    </row>
    <row r="400" spans="2:7" x14ac:dyDescent="0.25">
      <c r="B400" s="30" t="s">
        <v>177</v>
      </c>
      <c r="C400" s="31"/>
      <c r="D400" s="3"/>
      <c r="E400" s="32"/>
      <c r="F400" s="13"/>
      <c r="G400" s="14" t="str">
        <f t="shared" ref="G400:G407" si="16">IF(D400=0,"",D400*F400)</f>
        <v/>
      </c>
    </row>
    <row r="401" spans="2:7" ht="25.5" x14ac:dyDescent="0.25">
      <c r="B401" s="30" t="s">
        <v>166</v>
      </c>
      <c r="C401" s="31"/>
      <c r="D401" s="3"/>
      <c r="E401" s="32"/>
      <c r="F401" s="13"/>
      <c r="G401" s="14" t="str">
        <f t="shared" si="16"/>
        <v/>
      </c>
    </row>
    <row r="402" spans="2:7" x14ac:dyDescent="0.25">
      <c r="B402" s="30"/>
      <c r="C402" s="37" t="s">
        <v>168</v>
      </c>
      <c r="D402" s="11">
        <v>677.08</v>
      </c>
      <c r="E402" s="32"/>
      <c r="F402" s="13">
        <v>38</v>
      </c>
      <c r="G402" s="14">
        <f t="shared" si="16"/>
        <v>25729.040000000001</v>
      </c>
    </row>
    <row r="403" spans="2:7" x14ac:dyDescent="0.25">
      <c r="B403" s="30"/>
      <c r="C403" s="31"/>
      <c r="D403" s="3"/>
      <c r="E403" s="32"/>
      <c r="F403" s="13"/>
      <c r="G403" s="14" t="str">
        <f t="shared" si="16"/>
        <v/>
      </c>
    </row>
    <row r="404" spans="2:7" x14ac:dyDescent="0.25">
      <c r="B404" s="30" t="s">
        <v>178</v>
      </c>
      <c r="C404" s="31"/>
      <c r="D404" s="3"/>
      <c r="E404" s="32"/>
      <c r="F404" s="13"/>
      <c r="G404" s="14" t="str">
        <f t="shared" si="16"/>
        <v/>
      </c>
    </row>
    <row r="405" spans="2:7" x14ac:dyDescent="0.25">
      <c r="B405" s="30"/>
      <c r="C405" s="37" t="s">
        <v>168</v>
      </c>
      <c r="D405" s="11">
        <v>677.08</v>
      </c>
      <c r="E405" s="32"/>
      <c r="F405" s="13">
        <v>38</v>
      </c>
      <c r="G405" s="14">
        <f t="shared" si="16"/>
        <v>25729.040000000001</v>
      </c>
    </row>
    <row r="406" spans="2:7" x14ac:dyDescent="0.25">
      <c r="B406" s="30"/>
      <c r="C406" s="31"/>
      <c r="D406" s="3"/>
      <c r="E406" s="32"/>
      <c r="F406" s="13"/>
      <c r="G406" s="14" t="str">
        <f t="shared" si="16"/>
        <v/>
      </c>
    </row>
    <row r="407" spans="2:7" x14ac:dyDescent="0.25">
      <c r="B407" s="30" t="s">
        <v>179</v>
      </c>
      <c r="C407" s="31"/>
      <c r="D407" s="3"/>
      <c r="E407" s="32"/>
      <c r="F407" s="13"/>
      <c r="G407" s="14" t="str">
        <f t="shared" si="16"/>
        <v/>
      </c>
    </row>
    <row r="408" spans="2:7" x14ac:dyDescent="0.25">
      <c r="B408" s="30"/>
      <c r="C408" s="31" t="s">
        <v>27</v>
      </c>
      <c r="D408" s="7">
        <v>192.9076</v>
      </c>
      <c r="E408" s="32"/>
      <c r="F408" s="13">
        <v>45</v>
      </c>
      <c r="G408" s="14">
        <f>IF(D408=0,"",D408*F408)</f>
        <v>8680.8420000000006</v>
      </c>
    </row>
    <row r="409" spans="2:7" x14ac:dyDescent="0.25">
      <c r="B409" s="30"/>
      <c r="C409" s="31"/>
      <c r="D409" s="3"/>
      <c r="E409" s="32"/>
      <c r="F409" s="13"/>
      <c r="G409" s="14"/>
    </row>
    <row r="410" spans="2:7" x14ac:dyDescent="0.25">
      <c r="B410" s="1" t="s">
        <v>276</v>
      </c>
      <c r="C410" s="2"/>
      <c r="D410" s="51"/>
      <c r="E410" s="32"/>
      <c r="F410" s="13"/>
      <c r="G410" s="33"/>
    </row>
    <row r="411" spans="2:7" ht="38.25" x14ac:dyDescent="0.25">
      <c r="B411" s="30" t="s">
        <v>277</v>
      </c>
      <c r="C411" s="31"/>
      <c r="D411" s="51"/>
      <c r="E411" s="32"/>
      <c r="F411" s="13"/>
      <c r="G411" s="33"/>
    </row>
    <row r="412" spans="2:7" x14ac:dyDescent="0.25">
      <c r="B412" s="22" t="s">
        <v>278</v>
      </c>
      <c r="C412" s="31"/>
      <c r="D412" s="51"/>
      <c r="E412" s="32"/>
      <c r="F412" s="13"/>
      <c r="G412" s="33"/>
    </row>
    <row r="413" spans="2:7" ht="25.5" x14ac:dyDescent="0.25">
      <c r="B413" s="15" t="s">
        <v>279</v>
      </c>
      <c r="C413" s="31"/>
      <c r="D413" s="51"/>
      <c r="E413" s="32"/>
      <c r="F413" s="13"/>
      <c r="G413" s="33"/>
    </row>
    <row r="414" spans="2:7" x14ac:dyDescent="0.25">
      <c r="B414" s="22" t="s">
        <v>280</v>
      </c>
      <c r="C414" s="31"/>
      <c r="D414" s="51"/>
      <c r="E414" s="32"/>
      <c r="F414" s="13"/>
      <c r="G414" s="33"/>
    </row>
    <row r="415" spans="2:7" x14ac:dyDescent="0.25">
      <c r="B415" s="15" t="s">
        <v>281</v>
      </c>
      <c r="C415" s="31"/>
      <c r="D415" s="51"/>
      <c r="E415" s="32"/>
      <c r="F415" s="13"/>
      <c r="G415" s="33"/>
    </row>
    <row r="416" spans="2:7" ht="51" x14ac:dyDescent="0.25">
      <c r="B416" s="22" t="s">
        <v>282</v>
      </c>
      <c r="C416" s="31"/>
      <c r="D416" s="51"/>
      <c r="E416" s="32"/>
      <c r="F416" s="13"/>
      <c r="G416" s="33"/>
    </row>
    <row r="417" spans="1:7" x14ac:dyDescent="0.25">
      <c r="B417" s="30" t="s">
        <v>26</v>
      </c>
      <c r="C417" s="31" t="s">
        <v>27</v>
      </c>
      <c r="D417" s="3">
        <v>553.79999999999995</v>
      </c>
      <c r="E417" s="32"/>
      <c r="F417" s="13">
        <v>58.5</v>
      </c>
      <c r="G417" s="14">
        <f>IF(D417=0,"",D417*F417)</f>
        <v>32397.299999999996</v>
      </c>
    </row>
    <row r="418" spans="1:7" x14ac:dyDescent="0.25">
      <c r="B418" s="30"/>
      <c r="C418" s="31"/>
      <c r="D418" s="3"/>
      <c r="E418" s="32"/>
      <c r="F418" s="13"/>
      <c r="G418" s="14"/>
    </row>
    <row r="419" spans="1:7" x14ac:dyDescent="0.25">
      <c r="B419" s="18" t="s">
        <v>180</v>
      </c>
    </row>
    <row r="421" spans="1:7" ht="38.25" x14ac:dyDescent="0.25">
      <c r="B421" s="30" t="s">
        <v>181</v>
      </c>
      <c r="C421" s="31"/>
      <c r="D421" s="3"/>
      <c r="E421" s="32"/>
      <c r="F421" s="13"/>
      <c r="G421" s="14" t="str">
        <f t="shared" ref="G421:G426" si="17">IF(D421=0,"",D421*F421)</f>
        <v/>
      </c>
    </row>
    <row r="422" spans="1:7" x14ac:dyDescent="0.25">
      <c r="B422" s="30" t="s">
        <v>182</v>
      </c>
      <c r="C422" s="31"/>
      <c r="D422" s="3"/>
      <c r="E422" s="32"/>
      <c r="F422" s="13"/>
      <c r="G422" s="14" t="str">
        <f t="shared" si="17"/>
        <v/>
      </c>
    </row>
    <row r="423" spans="1:7" ht="38.25" x14ac:dyDescent="0.25">
      <c r="B423" s="38" t="s">
        <v>183</v>
      </c>
      <c r="C423" s="31"/>
      <c r="D423" s="3"/>
      <c r="E423" s="32"/>
      <c r="F423" s="13"/>
      <c r="G423" s="14" t="str">
        <f t="shared" si="17"/>
        <v/>
      </c>
    </row>
    <row r="424" spans="1:7" ht="76.5" x14ac:dyDescent="0.25">
      <c r="B424" s="30" t="s">
        <v>184</v>
      </c>
      <c r="C424" s="31"/>
      <c r="D424" s="3"/>
      <c r="E424" s="32"/>
      <c r="F424" s="13"/>
      <c r="G424" s="14" t="str">
        <f t="shared" si="17"/>
        <v/>
      </c>
    </row>
    <row r="425" spans="1:7" ht="25.5" x14ac:dyDescent="0.25">
      <c r="B425" s="15" t="s">
        <v>185</v>
      </c>
      <c r="C425" s="31"/>
      <c r="D425" s="3"/>
      <c r="E425" s="32"/>
      <c r="F425" s="13"/>
      <c r="G425" s="14" t="str">
        <f t="shared" si="17"/>
        <v/>
      </c>
    </row>
    <row r="426" spans="1:7" x14ac:dyDescent="0.25">
      <c r="B426" s="30" t="s">
        <v>26</v>
      </c>
      <c r="C426" s="31" t="s">
        <v>27</v>
      </c>
      <c r="D426" s="3">
        <v>606.83000000000004</v>
      </c>
      <c r="E426" s="32"/>
      <c r="F426" s="13">
        <v>55</v>
      </c>
      <c r="G426" s="14">
        <f t="shared" si="17"/>
        <v>33375.65</v>
      </c>
    </row>
    <row r="428" spans="1:7" ht="15.75" x14ac:dyDescent="0.25">
      <c r="A428" s="27" t="s">
        <v>186</v>
      </c>
    </row>
    <row r="429" spans="1:7" x14ac:dyDescent="0.25">
      <c r="B429" s="18" t="s">
        <v>5</v>
      </c>
    </row>
    <row r="431" spans="1:7" x14ac:dyDescent="0.25">
      <c r="B431" s="30" t="s">
        <v>187</v>
      </c>
      <c r="C431" s="31"/>
      <c r="D431" s="3"/>
      <c r="E431" s="32"/>
      <c r="F431" s="13"/>
      <c r="G431" s="14" t="str">
        <f t="shared" ref="G431:G434" si="18">IF(D431=0,"",D431*F431)</f>
        <v/>
      </c>
    </row>
    <row r="432" spans="1:7" x14ac:dyDescent="0.25">
      <c r="B432" s="15" t="s">
        <v>188</v>
      </c>
      <c r="C432" s="16"/>
      <c r="D432" s="3"/>
      <c r="E432" s="32"/>
      <c r="F432" s="13"/>
      <c r="G432" s="14" t="str">
        <f t="shared" si="18"/>
        <v/>
      </c>
    </row>
    <row r="433" spans="2:7" ht="38.25" x14ac:dyDescent="0.25">
      <c r="B433" s="20" t="s">
        <v>189</v>
      </c>
      <c r="C433" s="39"/>
      <c r="D433" s="3"/>
      <c r="E433" s="32"/>
      <c r="F433" s="13"/>
      <c r="G433" s="14" t="str">
        <f t="shared" si="18"/>
        <v/>
      </c>
    </row>
    <row r="434" spans="2:7" x14ac:dyDescent="0.25">
      <c r="B434" s="30" t="s">
        <v>10</v>
      </c>
      <c r="C434" s="2" t="s">
        <v>4</v>
      </c>
      <c r="D434" s="7">
        <v>386.13492000000008</v>
      </c>
      <c r="E434" s="32"/>
      <c r="F434" s="33">
        <v>96.06</v>
      </c>
      <c r="G434" s="14">
        <f t="shared" si="18"/>
        <v>37092.120415200006</v>
      </c>
    </row>
    <row r="436" spans="2:7" x14ac:dyDescent="0.25">
      <c r="B436" s="30" t="s">
        <v>190</v>
      </c>
      <c r="C436" s="31"/>
      <c r="D436" s="3"/>
      <c r="E436" s="32"/>
      <c r="F436" s="13"/>
      <c r="G436" s="14" t="str">
        <f t="shared" ref="G436:G439" si="19">IF(D436=0,"",D436*F436)</f>
        <v/>
      </c>
    </row>
    <row r="437" spans="2:7" x14ac:dyDescent="0.25">
      <c r="B437" s="15" t="s">
        <v>191</v>
      </c>
      <c r="C437" s="16"/>
      <c r="D437" s="3"/>
      <c r="E437" s="32"/>
      <c r="F437" s="13"/>
      <c r="G437" s="14" t="str">
        <f t="shared" si="19"/>
        <v/>
      </c>
    </row>
    <row r="438" spans="2:7" ht="38.25" x14ac:dyDescent="0.25">
      <c r="B438" s="20" t="s">
        <v>189</v>
      </c>
      <c r="C438" s="39"/>
      <c r="D438" s="3"/>
      <c r="E438" s="32"/>
      <c r="F438" s="13"/>
      <c r="G438" s="14" t="str">
        <f t="shared" si="19"/>
        <v/>
      </c>
    </row>
    <row r="439" spans="2:7" x14ac:dyDescent="0.25">
      <c r="B439" s="30" t="s">
        <v>10</v>
      </c>
      <c r="C439" s="2" t="s">
        <v>4</v>
      </c>
      <c r="D439" s="7">
        <v>136.51326000000003</v>
      </c>
      <c r="E439" s="32"/>
      <c r="F439" s="33">
        <v>84.36</v>
      </c>
      <c r="G439" s="14">
        <f t="shared" si="19"/>
        <v>11516.258613600003</v>
      </c>
    </row>
    <row r="441" spans="2:7" x14ac:dyDescent="0.25">
      <c r="B441" s="30" t="s">
        <v>190</v>
      </c>
      <c r="C441" s="31"/>
      <c r="D441" s="3"/>
      <c r="E441" s="32"/>
      <c r="F441" s="13"/>
      <c r="G441" s="14" t="str">
        <f t="shared" ref="G441:G444" si="20">IF(D441=0,"",D441*F441)</f>
        <v/>
      </c>
    </row>
    <row r="442" spans="2:7" x14ac:dyDescent="0.25">
      <c r="B442" s="15" t="s">
        <v>191</v>
      </c>
      <c r="C442" s="16"/>
      <c r="D442" s="3"/>
      <c r="E442" s="32"/>
      <c r="F442" s="13"/>
      <c r="G442" s="14" t="str">
        <f t="shared" si="20"/>
        <v/>
      </c>
    </row>
    <row r="443" spans="2:7" ht="38.25" x14ac:dyDescent="0.25">
      <c r="B443" s="20" t="s">
        <v>189</v>
      </c>
      <c r="C443" s="39"/>
      <c r="D443" s="3"/>
      <c r="E443" s="32"/>
      <c r="F443" s="13"/>
      <c r="G443" s="14" t="str">
        <f t="shared" si="20"/>
        <v/>
      </c>
    </row>
    <row r="444" spans="2:7" x14ac:dyDescent="0.25">
      <c r="B444" s="30" t="s">
        <v>10</v>
      </c>
      <c r="C444" s="2" t="s">
        <v>4</v>
      </c>
      <c r="D444" s="7">
        <v>136.51326000000003</v>
      </c>
      <c r="E444" s="32"/>
      <c r="F444" s="33">
        <v>84.36</v>
      </c>
      <c r="G444" s="14">
        <f t="shared" si="20"/>
        <v>11516.258613600003</v>
      </c>
    </row>
    <row r="446" spans="2:7" x14ac:dyDescent="0.25">
      <c r="B446" s="30" t="s">
        <v>192</v>
      </c>
      <c r="C446" s="31"/>
      <c r="D446" s="3"/>
      <c r="E446" s="32"/>
      <c r="F446" s="13"/>
      <c r="G446" s="14" t="str">
        <f t="shared" ref="G446:G449" si="21">IF(D446=0,"",D446*F446)</f>
        <v/>
      </c>
    </row>
    <row r="447" spans="2:7" x14ac:dyDescent="0.25">
      <c r="B447" s="15" t="s">
        <v>7</v>
      </c>
      <c r="C447" s="34"/>
      <c r="D447" s="3"/>
      <c r="E447" s="32"/>
      <c r="F447" s="13"/>
      <c r="G447" s="14" t="str">
        <f t="shared" si="21"/>
        <v/>
      </c>
    </row>
    <row r="448" spans="2:7" ht="38.25" x14ac:dyDescent="0.25">
      <c r="B448" s="20" t="s">
        <v>193</v>
      </c>
      <c r="C448" s="39"/>
      <c r="D448" s="3"/>
      <c r="E448" s="32"/>
      <c r="F448" s="13"/>
      <c r="G448" s="14" t="str">
        <f t="shared" si="21"/>
        <v/>
      </c>
    </row>
    <row r="449" spans="2:7" x14ac:dyDescent="0.25">
      <c r="B449" s="30" t="s">
        <v>10</v>
      </c>
      <c r="C449" s="2" t="s">
        <v>4</v>
      </c>
      <c r="D449" s="7">
        <v>641.33319999999981</v>
      </c>
      <c r="E449" s="32"/>
      <c r="F449" s="13">
        <v>88.52</v>
      </c>
      <c r="G449" s="14">
        <f t="shared" si="21"/>
        <v>56770.814863999978</v>
      </c>
    </row>
    <row r="451" spans="2:7" x14ac:dyDescent="0.25">
      <c r="B451" s="30" t="s">
        <v>192</v>
      </c>
      <c r="C451" s="31"/>
      <c r="D451" s="3"/>
      <c r="E451" s="32"/>
      <c r="F451" s="13"/>
      <c r="G451" s="14" t="str">
        <f t="shared" ref="G451:G454" si="22">IF(D451=0,"",D451*F451)</f>
        <v/>
      </c>
    </row>
    <row r="452" spans="2:7" x14ac:dyDescent="0.25">
      <c r="B452" s="15" t="s">
        <v>7</v>
      </c>
      <c r="C452" s="34"/>
      <c r="D452" s="3"/>
      <c r="E452" s="32"/>
      <c r="F452" s="13"/>
      <c r="G452" s="14" t="str">
        <f t="shared" si="22"/>
        <v/>
      </c>
    </row>
    <row r="453" spans="2:7" ht="38.25" x14ac:dyDescent="0.25">
      <c r="B453" s="20" t="s">
        <v>193</v>
      </c>
      <c r="C453" s="39"/>
      <c r="D453" s="3"/>
      <c r="E453" s="32"/>
      <c r="F453" s="13"/>
      <c r="G453" s="14" t="str">
        <f t="shared" si="22"/>
        <v/>
      </c>
    </row>
    <row r="454" spans="2:7" x14ac:dyDescent="0.25">
      <c r="B454" s="30" t="s">
        <v>10</v>
      </c>
      <c r="C454" s="2" t="s">
        <v>4</v>
      </c>
      <c r="D454" s="7">
        <v>645.84870000000012</v>
      </c>
      <c r="E454" s="32"/>
      <c r="F454" s="13">
        <v>87.49</v>
      </c>
      <c r="G454" s="14">
        <f t="shared" si="22"/>
        <v>56505.302763000007</v>
      </c>
    </row>
    <row r="456" spans="2:7" x14ac:dyDescent="0.25">
      <c r="B456" s="30" t="s">
        <v>192</v>
      </c>
      <c r="C456" s="31"/>
      <c r="D456" s="3"/>
      <c r="E456" s="32"/>
      <c r="F456" s="13"/>
      <c r="G456" s="14" t="str">
        <f t="shared" ref="G456:G459" si="23">IF(D456=0,"",D456*F456)</f>
        <v/>
      </c>
    </row>
    <row r="457" spans="2:7" x14ac:dyDescent="0.25">
      <c r="B457" s="15" t="s">
        <v>7</v>
      </c>
      <c r="C457" s="34"/>
      <c r="D457" s="3"/>
      <c r="E457" s="32"/>
      <c r="F457" s="13"/>
      <c r="G457" s="14" t="str">
        <f t="shared" si="23"/>
        <v/>
      </c>
    </row>
    <row r="458" spans="2:7" ht="38.25" x14ac:dyDescent="0.25">
      <c r="B458" s="20" t="s">
        <v>193</v>
      </c>
      <c r="C458" s="39"/>
      <c r="D458" s="3"/>
      <c r="E458" s="32"/>
      <c r="F458" s="13"/>
      <c r="G458" s="14" t="str">
        <f t="shared" si="23"/>
        <v/>
      </c>
    </row>
    <row r="459" spans="2:7" x14ac:dyDescent="0.25">
      <c r="B459" s="30" t="s">
        <v>10</v>
      </c>
      <c r="C459" s="2" t="s">
        <v>4</v>
      </c>
      <c r="D459" s="7">
        <v>645.84870000000012</v>
      </c>
      <c r="E459" s="32"/>
      <c r="F459" s="13">
        <v>87.49</v>
      </c>
      <c r="G459" s="14">
        <f t="shared" si="23"/>
        <v>56505.302763000007</v>
      </c>
    </row>
    <row r="461" spans="2:7" x14ac:dyDescent="0.25">
      <c r="B461" s="18" t="s">
        <v>198</v>
      </c>
    </row>
    <row r="463" spans="2:7" ht="25.5" x14ac:dyDescent="0.25">
      <c r="B463" s="40" t="s">
        <v>199</v>
      </c>
      <c r="C463" s="41"/>
      <c r="D463" s="3"/>
      <c r="E463" s="32"/>
      <c r="F463" s="13"/>
      <c r="G463" s="33"/>
    </row>
    <row r="464" spans="2:7" x14ac:dyDescent="0.25">
      <c r="B464" s="40" t="s">
        <v>26</v>
      </c>
      <c r="C464" s="31" t="s">
        <v>4</v>
      </c>
      <c r="D464" s="3">
        <v>10.295000000000002</v>
      </c>
      <c r="E464" s="32"/>
      <c r="F464" s="13">
        <v>110.83</v>
      </c>
      <c r="G464" s="14">
        <f t="shared" ref="G464:G470" si="24">IF(D464=0,"",D464*F464)</f>
        <v>1140.9948500000003</v>
      </c>
    </row>
    <row r="465" spans="2:7" x14ac:dyDescent="0.25">
      <c r="B465" s="40"/>
      <c r="C465" s="41"/>
      <c r="D465" s="3"/>
      <c r="E465" s="32"/>
      <c r="F465" s="13"/>
      <c r="G465" s="14" t="str">
        <f t="shared" si="24"/>
        <v/>
      </c>
    </row>
    <row r="466" spans="2:7" x14ac:dyDescent="0.25">
      <c r="B466" s="40" t="s">
        <v>200</v>
      </c>
      <c r="C466" s="41"/>
      <c r="D466" s="3"/>
      <c r="E466" s="32"/>
      <c r="F466" s="13"/>
      <c r="G466" s="14" t="str">
        <f t="shared" si="24"/>
        <v/>
      </c>
    </row>
    <row r="467" spans="2:7" x14ac:dyDescent="0.25">
      <c r="B467" s="30" t="s">
        <v>26</v>
      </c>
      <c r="C467" s="31" t="s">
        <v>4</v>
      </c>
      <c r="D467" s="3">
        <v>177.6345</v>
      </c>
      <c r="E467" s="32"/>
      <c r="F467" s="13">
        <v>101.67</v>
      </c>
      <c r="G467" s="14">
        <f t="shared" si="24"/>
        <v>18060.099614999999</v>
      </c>
    </row>
    <row r="468" spans="2:7" x14ac:dyDescent="0.25">
      <c r="B468" s="30" t="s">
        <v>26</v>
      </c>
      <c r="C468" s="31"/>
      <c r="D468" s="3"/>
      <c r="E468" s="32"/>
      <c r="F468" s="13"/>
      <c r="G468" s="14" t="str">
        <f t="shared" si="24"/>
        <v/>
      </c>
    </row>
    <row r="469" spans="2:7" ht="25.5" x14ac:dyDescent="0.25">
      <c r="B469" s="30" t="s">
        <v>201</v>
      </c>
      <c r="C469" s="31"/>
      <c r="D469" s="3"/>
      <c r="E469" s="32"/>
      <c r="F469" s="13"/>
      <c r="G469" s="14" t="str">
        <f t="shared" si="24"/>
        <v/>
      </c>
    </row>
    <row r="470" spans="2:7" x14ac:dyDescent="0.25">
      <c r="B470" s="30"/>
      <c r="C470" s="31" t="s">
        <v>4</v>
      </c>
      <c r="D470" s="42">
        <v>20.304000000000006</v>
      </c>
      <c r="E470" s="32"/>
      <c r="F470" s="13">
        <v>112.64</v>
      </c>
      <c r="G470" s="14">
        <f t="shared" si="24"/>
        <v>2287.0425600000008</v>
      </c>
    </row>
    <row r="472" spans="2:7" x14ac:dyDescent="0.25">
      <c r="B472" s="35" t="s">
        <v>275</v>
      </c>
    </row>
    <row r="473" spans="2:7" x14ac:dyDescent="0.25">
      <c r="B473" s="30"/>
    </row>
    <row r="474" spans="2:7" x14ac:dyDescent="0.25">
      <c r="B474" s="20" t="s">
        <v>202</v>
      </c>
      <c r="C474" s="34"/>
      <c r="D474" s="11"/>
      <c r="E474" s="12"/>
      <c r="F474" s="33"/>
      <c r="G474" s="33"/>
    </row>
    <row r="475" spans="2:7" x14ac:dyDescent="0.25">
      <c r="B475" s="15" t="s">
        <v>203</v>
      </c>
      <c r="C475" s="34"/>
      <c r="D475" s="11"/>
      <c r="E475" s="12"/>
      <c r="F475" s="33"/>
      <c r="G475" s="33"/>
    </row>
    <row r="476" spans="2:7" x14ac:dyDescent="0.25">
      <c r="B476" s="15" t="s">
        <v>204</v>
      </c>
      <c r="C476" s="34"/>
      <c r="D476" s="11"/>
      <c r="E476" s="12"/>
      <c r="F476" s="33"/>
      <c r="G476" s="33"/>
    </row>
    <row r="477" spans="2:7" x14ac:dyDescent="0.25">
      <c r="B477" s="15" t="s">
        <v>205</v>
      </c>
      <c r="C477" s="34"/>
      <c r="D477" s="11"/>
      <c r="E477" s="12"/>
      <c r="F477" s="33"/>
      <c r="G477" s="33"/>
    </row>
    <row r="478" spans="2:7" ht="25.5" x14ac:dyDescent="0.25">
      <c r="B478" s="15" t="s">
        <v>206</v>
      </c>
      <c r="C478" s="34"/>
      <c r="D478" s="11"/>
      <c r="E478" s="12"/>
      <c r="F478" s="33"/>
      <c r="G478" s="33"/>
    </row>
    <row r="479" spans="2:7" x14ac:dyDescent="0.25">
      <c r="B479" s="15" t="s">
        <v>207</v>
      </c>
      <c r="C479" s="16" t="s">
        <v>27</v>
      </c>
      <c r="D479" s="43">
        <v>23.9</v>
      </c>
      <c r="E479" s="12"/>
      <c r="F479" s="33">
        <v>42.68</v>
      </c>
      <c r="G479" s="14">
        <f t="shared" ref="G479:G542" si="25">IF(D479=0,"",D479*F479)</f>
        <v>1020.0519999999999</v>
      </c>
    </row>
    <row r="480" spans="2:7" x14ac:dyDescent="0.25">
      <c r="B480" s="15"/>
      <c r="C480" s="25"/>
      <c r="D480" s="25"/>
      <c r="E480" s="44"/>
      <c r="F480" s="33"/>
      <c r="G480" s="14" t="str">
        <f t="shared" si="25"/>
        <v/>
      </c>
    </row>
    <row r="481" spans="2:7" x14ac:dyDescent="0.25">
      <c r="B481" s="15"/>
      <c r="C481" s="34"/>
      <c r="D481" s="11"/>
      <c r="E481" s="12"/>
      <c r="F481" s="33"/>
      <c r="G481" s="14" t="str">
        <f t="shared" si="25"/>
        <v/>
      </c>
    </row>
    <row r="482" spans="2:7" x14ac:dyDescent="0.25">
      <c r="B482" s="15" t="s">
        <v>208</v>
      </c>
      <c r="C482" s="34"/>
      <c r="D482" s="11"/>
      <c r="E482" s="12"/>
      <c r="F482" s="33"/>
      <c r="G482" s="14" t="str">
        <f t="shared" si="25"/>
        <v/>
      </c>
    </row>
    <row r="483" spans="2:7" x14ac:dyDescent="0.25">
      <c r="B483" s="15"/>
      <c r="C483" s="34"/>
      <c r="D483" s="11"/>
      <c r="E483" s="12"/>
      <c r="F483" s="33"/>
      <c r="G483" s="14" t="str">
        <f t="shared" si="25"/>
        <v/>
      </c>
    </row>
    <row r="484" spans="2:7" x14ac:dyDescent="0.25">
      <c r="B484" s="20" t="s">
        <v>209</v>
      </c>
      <c r="C484" s="34"/>
      <c r="D484" s="11"/>
      <c r="E484" s="12"/>
      <c r="F484" s="33"/>
      <c r="G484" s="14" t="str">
        <f t="shared" si="25"/>
        <v/>
      </c>
    </row>
    <row r="485" spans="2:7" x14ac:dyDescent="0.25">
      <c r="B485" s="15" t="s">
        <v>203</v>
      </c>
      <c r="C485" s="34"/>
      <c r="D485" s="11"/>
      <c r="E485" s="12"/>
      <c r="F485" s="33"/>
      <c r="G485" s="14" t="str">
        <f t="shared" si="25"/>
        <v/>
      </c>
    </row>
    <row r="486" spans="2:7" x14ac:dyDescent="0.25">
      <c r="B486" s="15" t="s">
        <v>204</v>
      </c>
      <c r="C486" s="34"/>
      <c r="D486" s="11"/>
      <c r="E486" s="12"/>
      <c r="F486" s="33"/>
      <c r="G486" s="14" t="str">
        <f t="shared" si="25"/>
        <v/>
      </c>
    </row>
    <row r="487" spans="2:7" ht="25.5" x14ac:dyDescent="0.25">
      <c r="B487" s="15" t="s">
        <v>206</v>
      </c>
      <c r="C487" s="34"/>
      <c r="D487" s="11"/>
      <c r="E487" s="12"/>
      <c r="F487" s="33"/>
      <c r="G487" s="14" t="str">
        <f t="shared" si="25"/>
        <v/>
      </c>
    </row>
    <row r="488" spans="2:7" x14ac:dyDescent="0.25">
      <c r="B488" s="15" t="s">
        <v>210</v>
      </c>
      <c r="C488" s="34"/>
      <c r="D488" s="11"/>
      <c r="E488" s="12"/>
      <c r="F488" s="33"/>
      <c r="G488" s="14" t="str">
        <f t="shared" si="25"/>
        <v/>
      </c>
    </row>
    <row r="489" spans="2:7" x14ac:dyDescent="0.25">
      <c r="B489" s="15" t="s">
        <v>26</v>
      </c>
      <c r="C489" s="16" t="s">
        <v>27</v>
      </c>
      <c r="D489" s="42">
        <v>5753</v>
      </c>
      <c r="E489" s="44"/>
      <c r="F489" s="33">
        <v>41.75</v>
      </c>
      <c r="G489" s="14">
        <f t="shared" si="25"/>
        <v>240187.75</v>
      </c>
    </row>
    <row r="490" spans="2:7" x14ac:dyDescent="0.25">
      <c r="B490" s="15"/>
      <c r="C490" s="34"/>
      <c r="D490" s="11"/>
      <c r="E490" s="12"/>
      <c r="F490" s="33"/>
      <c r="G490" s="14" t="str">
        <f t="shared" si="25"/>
        <v/>
      </c>
    </row>
    <row r="491" spans="2:7" x14ac:dyDescent="0.25">
      <c r="B491" s="20" t="s">
        <v>211</v>
      </c>
      <c r="C491" s="34"/>
      <c r="D491" s="11"/>
      <c r="E491" s="12"/>
      <c r="F491" s="33"/>
      <c r="G491" s="14" t="str">
        <f t="shared" si="25"/>
        <v/>
      </c>
    </row>
    <row r="492" spans="2:7" x14ac:dyDescent="0.25">
      <c r="B492" s="15" t="s">
        <v>203</v>
      </c>
      <c r="C492" s="34"/>
      <c r="D492" s="11"/>
      <c r="E492" s="12"/>
      <c r="F492" s="33"/>
      <c r="G492" s="14" t="str">
        <f t="shared" si="25"/>
        <v/>
      </c>
    </row>
    <row r="493" spans="2:7" x14ac:dyDescent="0.25">
      <c r="B493" s="15" t="s">
        <v>212</v>
      </c>
      <c r="C493" s="34"/>
      <c r="D493" s="11"/>
      <c r="E493" s="12"/>
      <c r="F493" s="33"/>
      <c r="G493" s="14" t="str">
        <f t="shared" si="25"/>
        <v/>
      </c>
    </row>
    <row r="494" spans="2:7" ht="25.5" x14ac:dyDescent="0.25">
      <c r="B494" s="15" t="s">
        <v>206</v>
      </c>
      <c r="C494" s="34"/>
      <c r="D494" s="11"/>
      <c r="E494" s="12"/>
      <c r="F494" s="33"/>
      <c r="G494" s="14" t="str">
        <f t="shared" si="25"/>
        <v/>
      </c>
    </row>
    <row r="495" spans="2:7" x14ac:dyDescent="0.25">
      <c r="B495" s="15" t="s">
        <v>210</v>
      </c>
      <c r="C495" s="34"/>
      <c r="D495" s="11"/>
      <c r="E495" s="12"/>
      <c r="F495" s="33"/>
      <c r="G495" s="14" t="str">
        <f t="shared" si="25"/>
        <v/>
      </c>
    </row>
    <row r="496" spans="2:7" x14ac:dyDescent="0.25">
      <c r="B496" s="15" t="s">
        <v>26</v>
      </c>
      <c r="C496" s="16" t="s">
        <v>27</v>
      </c>
      <c r="D496" s="43">
        <v>655.17999999999995</v>
      </c>
      <c r="E496" s="44"/>
      <c r="F496" s="33">
        <v>41.75</v>
      </c>
      <c r="G496" s="14">
        <f t="shared" si="25"/>
        <v>27353.764999999999</v>
      </c>
    </row>
    <row r="497" spans="2:7" x14ac:dyDescent="0.25">
      <c r="B497" s="15" t="s">
        <v>26</v>
      </c>
      <c r="C497" s="34"/>
      <c r="D497" s="11"/>
      <c r="E497" s="12"/>
      <c r="F497" s="33"/>
      <c r="G497" s="14" t="str">
        <f t="shared" si="25"/>
        <v/>
      </c>
    </row>
    <row r="498" spans="2:7" x14ac:dyDescent="0.25">
      <c r="B498" s="15" t="s">
        <v>213</v>
      </c>
      <c r="C498" s="34"/>
      <c r="D498" s="11"/>
      <c r="E498" s="12"/>
      <c r="F498" s="33"/>
      <c r="G498" s="14" t="str">
        <f t="shared" si="25"/>
        <v/>
      </c>
    </row>
    <row r="499" spans="2:7" x14ac:dyDescent="0.25">
      <c r="B499" s="15"/>
      <c r="C499" s="34"/>
      <c r="D499" s="11"/>
      <c r="E499" s="12"/>
      <c r="F499" s="33"/>
      <c r="G499" s="14" t="str">
        <f t="shared" si="25"/>
        <v/>
      </c>
    </row>
    <row r="500" spans="2:7" x14ac:dyDescent="0.25">
      <c r="B500" s="20" t="s">
        <v>214</v>
      </c>
      <c r="C500" s="34"/>
      <c r="D500" s="11"/>
      <c r="E500" s="12"/>
      <c r="F500" s="33"/>
      <c r="G500" s="14" t="str">
        <f t="shared" si="25"/>
        <v/>
      </c>
    </row>
    <row r="501" spans="2:7" x14ac:dyDescent="0.25">
      <c r="B501" s="15" t="s">
        <v>203</v>
      </c>
      <c r="C501" s="34"/>
      <c r="D501" s="11"/>
      <c r="E501" s="12"/>
      <c r="F501" s="33"/>
      <c r="G501" s="14" t="str">
        <f t="shared" si="25"/>
        <v/>
      </c>
    </row>
    <row r="502" spans="2:7" x14ac:dyDescent="0.25">
      <c r="B502" s="15" t="s">
        <v>204</v>
      </c>
      <c r="C502" s="34"/>
      <c r="D502" s="11"/>
      <c r="E502" s="12"/>
      <c r="F502" s="33"/>
      <c r="G502" s="14" t="str">
        <f t="shared" si="25"/>
        <v/>
      </c>
    </row>
    <row r="503" spans="2:7" ht="25.5" x14ac:dyDescent="0.25">
      <c r="B503" s="15" t="s">
        <v>206</v>
      </c>
      <c r="C503" s="34"/>
      <c r="D503" s="11"/>
      <c r="E503" s="12"/>
      <c r="F503" s="33"/>
      <c r="G503" s="14" t="str">
        <f t="shared" si="25"/>
        <v/>
      </c>
    </row>
    <row r="504" spans="2:7" x14ac:dyDescent="0.25">
      <c r="B504" s="15" t="s">
        <v>215</v>
      </c>
      <c r="C504" s="34"/>
      <c r="D504" s="11"/>
      <c r="E504" s="12"/>
      <c r="F504" s="33"/>
      <c r="G504" s="14" t="str">
        <f t="shared" si="25"/>
        <v/>
      </c>
    </row>
    <row r="505" spans="2:7" x14ac:dyDescent="0.25">
      <c r="B505" s="15" t="s">
        <v>26</v>
      </c>
      <c r="C505" s="16" t="s">
        <v>27</v>
      </c>
      <c r="D505" s="42">
        <v>3143.0049999999997</v>
      </c>
      <c r="E505" s="44"/>
      <c r="F505" s="33">
        <v>37.75</v>
      </c>
      <c r="G505" s="14">
        <f t="shared" si="25"/>
        <v>118648.43874999999</v>
      </c>
    </row>
    <row r="506" spans="2:7" x14ac:dyDescent="0.25">
      <c r="B506" s="15"/>
      <c r="C506" s="34"/>
      <c r="D506" s="11"/>
      <c r="E506" s="12"/>
      <c r="F506" s="33"/>
      <c r="G506" s="14" t="str">
        <f t="shared" si="25"/>
        <v/>
      </c>
    </row>
    <row r="507" spans="2:7" x14ac:dyDescent="0.25">
      <c r="B507" s="20" t="s">
        <v>216</v>
      </c>
      <c r="C507" s="34"/>
      <c r="D507" s="11"/>
      <c r="E507" s="12"/>
      <c r="F507" s="33"/>
      <c r="G507" s="14" t="str">
        <f t="shared" si="25"/>
        <v/>
      </c>
    </row>
    <row r="508" spans="2:7" x14ac:dyDescent="0.25">
      <c r="B508" s="15" t="s">
        <v>203</v>
      </c>
      <c r="C508" s="34"/>
      <c r="D508" s="11"/>
      <c r="E508" s="12"/>
      <c r="F508" s="33"/>
      <c r="G508" s="14" t="str">
        <f t="shared" si="25"/>
        <v/>
      </c>
    </row>
    <row r="509" spans="2:7" x14ac:dyDescent="0.25">
      <c r="B509" s="15" t="s">
        <v>204</v>
      </c>
      <c r="C509" s="34"/>
      <c r="D509" s="11"/>
      <c r="E509" s="12"/>
      <c r="F509" s="33"/>
      <c r="G509" s="14" t="str">
        <f t="shared" si="25"/>
        <v/>
      </c>
    </row>
    <row r="510" spans="2:7" ht="25.5" x14ac:dyDescent="0.25">
      <c r="B510" s="15" t="s">
        <v>206</v>
      </c>
      <c r="C510" s="34"/>
      <c r="D510" s="11"/>
      <c r="E510" s="12"/>
      <c r="F510" s="33"/>
      <c r="G510" s="14" t="str">
        <f t="shared" si="25"/>
        <v/>
      </c>
    </row>
    <row r="511" spans="2:7" x14ac:dyDescent="0.25">
      <c r="B511" s="15" t="s">
        <v>215</v>
      </c>
      <c r="C511" s="34"/>
      <c r="D511" s="11"/>
      <c r="E511" s="12"/>
      <c r="F511" s="33"/>
      <c r="G511" s="14" t="str">
        <f t="shared" si="25"/>
        <v/>
      </c>
    </row>
    <row r="512" spans="2:7" x14ac:dyDescent="0.25">
      <c r="B512" s="15"/>
      <c r="C512" s="34" t="s">
        <v>27</v>
      </c>
      <c r="D512" s="11">
        <v>102.2</v>
      </c>
      <c r="E512" s="12"/>
      <c r="F512" s="33">
        <v>37.75</v>
      </c>
      <c r="G512" s="14">
        <f t="shared" si="25"/>
        <v>3858.05</v>
      </c>
    </row>
    <row r="513" spans="2:7" x14ac:dyDescent="0.25">
      <c r="B513" s="15"/>
      <c r="C513" s="34"/>
      <c r="D513" s="11"/>
      <c r="E513" s="12"/>
      <c r="F513" s="33"/>
      <c r="G513" s="14" t="str">
        <f t="shared" si="25"/>
        <v/>
      </c>
    </row>
    <row r="514" spans="2:7" x14ac:dyDescent="0.25">
      <c r="B514" s="20" t="s">
        <v>217</v>
      </c>
      <c r="C514" s="34"/>
      <c r="D514" s="11"/>
      <c r="E514" s="12"/>
      <c r="F514" s="33"/>
      <c r="G514" s="14" t="str">
        <f t="shared" si="25"/>
        <v/>
      </c>
    </row>
    <row r="515" spans="2:7" x14ac:dyDescent="0.25">
      <c r="B515" s="15" t="s">
        <v>203</v>
      </c>
      <c r="C515" s="34"/>
      <c r="D515" s="11"/>
      <c r="E515" s="12"/>
      <c r="F515" s="33"/>
      <c r="G515" s="14" t="str">
        <f t="shared" si="25"/>
        <v/>
      </c>
    </row>
    <row r="516" spans="2:7" x14ac:dyDescent="0.25">
      <c r="B516" s="15" t="s">
        <v>212</v>
      </c>
      <c r="C516" s="34"/>
      <c r="D516" s="11"/>
      <c r="E516" s="12"/>
      <c r="F516" s="33"/>
      <c r="G516" s="14" t="str">
        <f t="shared" si="25"/>
        <v/>
      </c>
    </row>
    <row r="517" spans="2:7" ht="25.5" x14ac:dyDescent="0.25">
      <c r="B517" s="15" t="s">
        <v>206</v>
      </c>
      <c r="C517" s="34"/>
      <c r="D517" s="11"/>
      <c r="E517" s="12"/>
      <c r="F517" s="33"/>
      <c r="G517" s="14" t="str">
        <f t="shared" si="25"/>
        <v/>
      </c>
    </row>
    <row r="518" spans="2:7" x14ac:dyDescent="0.25">
      <c r="B518" s="15" t="s">
        <v>218</v>
      </c>
      <c r="C518" s="34"/>
      <c r="D518" s="11"/>
      <c r="E518" s="12"/>
      <c r="F518" s="33"/>
      <c r="G518" s="14" t="str">
        <f t="shared" si="25"/>
        <v/>
      </c>
    </row>
    <row r="519" spans="2:7" x14ac:dyDescent="0.25">
      <c r="B519" s="15" t="s">
        <v>26</v>
      </c>
      <c r="C519" s="16" t="s">
        <v>27</v>
      </c>
      <c r="D519" s="43">
        <v>20.399999999999999</v>
      </c>
      <c r="E519" s="44"/>
      <c r="F519" s="33">
        <v>37.75</v>
      </c>
      <c r="G519" s="14">
        <f t="shared" si="25"/>
        <v>770.09999999999991</v>
      </c>
    </row>
    <row r="520" spans="2:7" x14ac:dyDescent="0.25">
      <c r="B520" s="15"/>
      <c r="C520" s="34"/>
      <c r="D520" s="11"/>
      <c r="E520" s="12"/>
      <c r="F520" s="33"/>
      <c r="G520" s="14" t="str">
        <f t="shared" si="25"/>
        <v/>
      </c>
    </row>
    <row r="521" spans="2:7" x14ac:dyDescent="0.25">
      <c r="B521" s="20" t="s">
        <v>219</v>
      </c>
      <c r="C521" s="34"/>
      <c r="D521" s="11"/>
      <c r="E521" s="12"/>
      <c r="F521" s="33"/>
      <c r="G521" s="14" t="str">
        <f t="shared" si="25"/>
        <v/>
      </c>
    </row>
    <row r="522" spans="2:7" x14ac:dyDescent="0.25">
      <c r="B522" s="15" t="s">
        <v>220</v>
      </c>
      <c r="C522" s="34"/>
      <c r="D522" s="11"/>
      <c r="E522" s="12"/>
      <c r="F522" s="33"/>
      <c r="G522" s="14" t="str">
        <f t="shared" si="25"/>
        <v/>
      </c>
    </row>
    <row r="523" spans="2:7" x14ac:dyDescent="0.25">
      <c r="B523" s="15" t="s">
        <v>221</v>
      </c>
      <c r="C523" s="34"/>
      <c r="D523" s="11"/>
      <c r="E523" s="12"/>
      <c r="F523" s="33"/>
      <c r="G523" s="14" t="str">
        <f t="shared" si="25"/>
        <v/>
      </c>
    </row>
    <row r="524" spans="2:7" ht="25.5" x14ac:dyDescent="0.25">
      <c r="B524" s="15" t="s">
        <v>206</v>
      </c>
      <c r="C524" s="34"/>
      <c r="D524" s="11"/>
      <c r="E524" s="12"/>
      <c r="F524" s="33"/>
      <c r="G524" s="14" t="str">
        <f t="shared" si="25"/>
        <v/>
      </c>
    </row>
    <row r="525" spans="2:7" x14ac:dyDescent="0.25">
      <c r="B525" s="15" t="s">
        <v>222</v>
      </c>
      <c r="C525" s="34"/>
      <c r="D525" s="11"/>
      <c r="E525" s="12"/>
      <c r="F525" s="33"/>
      <c r="G525" s="14" t="str">
        <f t="shared" si="25"/>
        <v/>
      </c>
    </row>
    <row r="526" spans="2:7" x14ac:dyDescent="0.25">
      <c r="B526" s="15" t="s">
        <v>26</v>
      </c>
      <c r="C526" s="16" t="s">
        <v>27</v>
      </c>
      <c r="D526" s="45">
        <v>71.42</v>
      </c>
      <c r="E526" s="44"/>
      <c r="F526" s="33">
        <v>47.65</v>
      </c>
      <c r="G526" s="14">
        <f t="shared" si="25"/>
        <v>3403.163</v>
      </c>
    </row>
    <row r="527" spans="2:7" x14ac:dyDescent="0.25">
      <c r="B527" s="15"/>
      <c r="C527" s="34"/>
      <c r="D527" s="11"/>
      <c r="E527" s="12"/>
      <c r="F527" s="33"/>
      <c r="G527" s="14" t="str">
        <f t="shared" si="25"/>
        <v/>
      </c>
    </row>
    <row r="528" spans="2:7" x14ac:dyDescent="0.25">
      <c r="B528" s="15" t="s">
        <v>223</v>
      </c>
      <c r="C528" s="34"/>
      <c r="D528" s="11"/>
      <c r="E528" s="12"/>
      <c r="F528" s="33"/>
      <c r="G528" s="14" t="str">
        <f t="shared" si="25"/>
        <v/>
      </c>
    </row>
    <row r="529" spans="2:7" x14ac:dyDescent="0.25">
      <c r="B529" s="15"/>
      <c r="C529" s="34"/>
      <c r="D529" s="11"/>
      <c r="E529" s="12"/>
      <c r="F529" s="33"/>
      <c r="G529" s="14" t="str">
        <f t="shared" si="25"/>
        <v/>
      </c>
    </row>
    <row r="530" spans="2:7" x14ac:dyDescent="0.25">
      <c r="B530" s="20" t="s">
        <v>224</v>
      </c>
      <c r="C530" s="34"/>
      <c r="D530" s="11"/>
      <c r="E530" s="12"/>
      <c r="F530" s="33"/>
      <c r="G530" s="14" t="str">
        <f t="shared" si="25"/>
        <v/>
      </c>
    </row>
    <row r="531" spans="2:7" x14ac:dyDescent="0.25">
      <c r="B531" s="15" t="s">
        <v>203</v>
      </c>
      <c r="C531" s="34"/>
      <c r="D531" s="11"/>
      <c r="E531" s="12"/>
      <c r="F531" s="33"/>
      <c r="G531" s="14" t="str">
        <f t="shared" si="25"/>
        <v/>
      </c>
    </row>
    <row r="532" spans="2:7" x14ac:dyDescent="0.25">
      <c r="B532" s="15" t="s">
        <v>204</v>
      </c>
      <c r="C532" s="34"/>
      <c r="D532" s="11"/>
      <c r="E532" s="12"/>
      <c r="F532" s="33"/>
      <c r="G532" s="14" t="str">
        <f t="shared" si="25"/>
        <v/>
      </c>
    </row>
    <row r="533" spans="2:7" ht="25.5" x14ac:dyDescent="0.25">
      <c r="B533" s="15" t="s">
        <v>206</v>
      </c>
      <c r="C533" s="34"/>
      <c r="D533" s="11"/>
      <c r="E533" s="12"/>
      <c r="F533" s="33"/>
      <c r="G533" s="14" t="str">
        <f t="shared" si="25"/>
        <v/>
      </c>
    </row>
    <row r="534" spans="2:7" x14ac:dyDescent="0.25">
      <c r="B534" s="15" t="s">
        <v>207</v>
      </c>
      <c r="C534" s="34"/>
      <c r="D534" s="11"/>
      <c r="E534" s="12"/>
      <c r="F534" s="33"/>
      <c r="G534" s="14" t="str">
        <f t="shared" si="25"/>
        <v/>
      </c>
    </row>
    <row r="535" spans="2:7" x14ac:dyDescent="0.25">
      <c r="B535" s="15" t="s">
        <v>225</v>
      </c>
      <c r="C535" s="34"/>
      <c r="D535" s="11"/>
      <c r="E535" s="12"/>
      <c r="F535" s="33"/>
      <c r="G535" s="14" t="str">
        <f t="shared" si="25"/>
        <v/>
      </c>
    </row>
    <row r="536" spans="2:7" x14ac:dyDescent="0.25">
      <c r="B536" s="15" t="s">
        <v>26</v>
      </c>
      <c r="C536" s="16" t="s">
        <v>27</v>
      </c>
      <c r="D536" s="43">
        <v>593.74</v>
      </c>
      <c r="E536" s="44"/>
      <c r="F536" s="33">
        <v>42.68</v>
      </c>
      <c r="G536" s="14">
        <f t="shared" si="25"/>
        <v>25340.823199999999</v>
      </c>
    </row>
    <row r="537" spans="2:7" x14ac:dyDescent="0.25">
      <c r="B537" s="15"/>
      <c r="C537" s="34"/>
      <c r="D537" s="11"/>
      <c r="E537" s="12"/>
      <c r="F537" s="33"/>
      <c r="G537" s="14" t="str">
        <f t="shared" si="25"/>
        <v/>
      </c>
    </row>
    <row r="538" spans="2:7" x14ac:dyDescent="0.25">
      <c r="B538" s="20" t="s">
        <v>226</v>
      </c>
      <c r="C538" s="34"/>
      <c r="D538" s="11"/>
      <c r="E538" s="12"/>
      <c r="F538" s="33"/>
      <c r="G538" s="14" t="str">
        <f t="shared" si="25"/>
        <v/>
      </c>
    </row>
    <row r="539" spans="2:7" x14ac:dyDescent="0.25">
      <c r="B539" s="15" t="s">
        <v>203</v>
      </c>
      <c r="C539" s="34"/>
      <c r="D539" s="11"/>
      <c r="E539" s="12"/>
      <c r="F539" s="33"/>
      <c r="G539" s="14" t="str">
        <f t="shared" si="25"/>
        <v/>
      </c>
    </row>
    <row r="540" spans="2:7" x14ac:dyDescent="0.25">
      <c r="B540" s="15" t="s">
        <v>212</v>
      </c>
      <c r="C540" s="34"/>
      <c r="D540" s="11"/>
      <c r="E540" s="12"/>
      <c r="F540" s="33"/>
      <c r="G540" s="14" t="str">
        <f t="shared" si="25"/>
        <v/>
      </c>
    </row>
    <row r="541" spans="2:7" ht="25.5" x14ac:dyDescent="0.25">
      <c r="B541" s="15" t="s">
        <v>206</v>
      </c>
      <c r="C541" s="34"/>
      <c r="D541" s="11"/>
      <c r="E541" s="12"/>
      <c r="F541" s="33"/>
      <c r="G541" s="14" t="str">
        <f t="shared" si="25"/>
        <v/>
      </c>
    </row>
    <row r="542" spans="2:7" x14ac:dyDescent="0.25">
      <c r="B542" s="15" t="s">
        <v>207</v>
      </c>
      <c r="C542" s="34"/>
      <c r="D542" s="11"/>
      <c r="E542" s="12"/>
      <c r="F542" s="33"/>
      <c r="G542" s="14" t="str">
        <f t="shared" si="25"/>
        <v/>
      </c>
    </row>
    <row r="543" spans="2:7" x14ac:dyDescent="0.25">
      <c r="B543" s="15" t="s">
        <v>210</v>
      </c>
      <c r="C543" s="34"/>
      <c r="D543" s="11"/>
      <c r="E543" s="12"/>
      <c r="F543" s="33"/>
      <c r="G543" s="14" t="str">
        <f t="shared" ref="G543:G606" si="26">IF(D543=0,"",D543*F543)</f>
        <v/>
      </c>
    </row>
    <row r="544" spans="2:7" x14ac:dyDescent="0.25">
      <c r="B544" s="15" t="s">
        <v>26</v>
      </c>
      <c r="C544" s="16" t="s">
        <v>27</v>
      </c>
      <c r="D544" s="43">
        <v>169.61000000000004</v>
      </c>
      <c r="E544" s="44"/>
      <c r="F544" s="33">
        <v>42.68</v>
      </c>
      <c r="G544" s="14">
        <f t="shared" si="26"/>
        <v>7238.9548000000013</v>
      </c>
    </row>
    <row r="545" spans="2:7" x14ac:dyDescent="0.25">
      <c r="B545" s="15"/>
      <c r="C545" s="34"/>
      <c r="D545" s="11"/>
      <c r="E545" s="12"/>
      <c r="F545" s="33"/>
      <c r="G545" s="14" t="str">
        <f t="shared" si="26"/>
        <v/>
      </c>
    </row>
    <row r="546" spans="2:7" x14ac:dyDescent="0.25">
      <c r="B546" s="20" t="s">
        <v>227</v>
      </c>
      <c r="C546" s="34"/>
      <c r="D546" s="11"/>
      <c r="E546" s="12"/>
      <c r="F546" s="33"/>
      <c r="G546" s="14" t="str">
        <f t="shared" si="26"/>
        <v/>
      </c>
    </row>
    <row r="547" spans="2:7" x14ac:dyDescent="0.25">
      <c r="B547" s="15" t="s">
        <v>228</v>
      </c>
      <c r="C547" s="34"/>
      <c r="D547" s="11"/>
      <c r="E547" s="12"/>
      <c r="F547" s="33"/>
      <c r="G547" s="14" t="str">
        <f t="shared" si="26"/>
        <v/>
      </c>
    </row>
    <row r="548" spans="2:7" x14ac:dyDescent="0.25">
      <c r="B548" s="15" t="s">
        <v>212</v>
      </c>
      <c r="C548" s="34"/>
      <c r="D548" s="11"/>
      <c r="E548" s="12"/>
      <c r="F548" s="33"/>
      <c r="G548" s="14" t="str">
        <f t="shared" si="26"/>
        <v/>
      </c>
    </row>
    <row r="549" spans="2:7" ht="25.5" x14ac:dyDescent="0.25">
      <c r="B549" s="15" t="s">
        <v>229</v>
      </c>
      <c r="C549" s="34"/>
      <c r="D549" s="11"/>
      <c r="E549" s="12"/>
      <c r="F549" s="33"/>
      <c r="G549" s="14" t="str">
        <f t="shared" si="26"/>
        <v/>
      </c>
    </row>
    <row r="550" spans="2:7" x14ac:dyDescent="0.25">
      <c r="B550" s="15" t="s">
        <v>207</v>
      </c>
      <c r="C550" s="34"/>
      <c r="D550" s="11"/>
      <c r="E550" s="12"/>
      <c r="F550" s="33"/>
      <c r="G550" s="14" t="str">
        <f t="shared" si="26"/>
        <v/>
      </c>
    </row>
    <row r="551" spans="2:7" x14ac:dyDescent="0.25">
      <c r="B551" s="15" t="s">
        <v>230</v>
      </c>
      <c r="C551" s="34"/>
      <c r="D551" s="11"/>
      <c r="E551" s="12"/>
      <c r="F551" s="33"/>
      <c r="G551" s="14" t="str">
        <f t="shared" si="26"/>
        <v/>
      </c>
    </row>
    <row r="552" spans="2:7" x14ac:dyDescent="0.25">
      <c r="B552" s="15" t="s">
        <v>26</v>
      </c>
      <c r="C552" s="16" t="s">
        <v>27</v>
      </c>
      <c r="D552" s="45">
        <v>94.920000000000016</v>
      </c>
      <c r="E552" s="44"/>
      <c r="F552" s="33">
        <v>56.56</v>
      </c>
      <c r="G552" s="14">
        <f t="shared" si="26"/>
        <v>5368.6752000000015</v>
      </c>
    </row>
    <row r="553" spans="2:7" x14ac:dyDescent="0.25">
      <c r="B553" s="15"/>
      <c r="C553" s="34"/>
      <c r="D553" s="11"/>
      <c r="E553" s="12"/>
      <c r="F553" s="33"/>
      <c r="G553" s="14" t="str">
        <f t="shared" si="26"/>
        <v/>
      </c>
    </row>
    <row r="554" spans="2:7" x14ac:dyDescent="0.25">
      <c r="B554" s="15" t="s">
        <v>231</v>
      </c>
      <c r="C554" s="34"/>
      <c r="D554" s="11"/>
      <c r="E554" s="12"/>
      <c r="F554" s="33"/>
      <c r="G554" s="14" t="str">
        <f t="shared" si="26"/>
        <v/>
      </c>
    </row>
    <row r="555" spans="2:7" x14ac:dyDescent="0.25">
      <c r="B555" s="15"/>
      <c r="C555" s="34"/>
      <c r="D555" s="11"/>
      <c r="E555" s="12"/>
      <c r="F555" s="33"/>
      <c r="G555" s="14" t="str">
        <f t="shared" si="26"/>
        <v/>
      </c>
    </row>
    <row r="556" spans="2:7" x14ac:dyDescent="0.25">
      <c r="B556" s="20" t="s">
        <v>232</v>
      </c>
      <c r="C556" s="34"/>
      <c r="D556" s="11"/>
      <c r="E556" s="12"/>
      <c r="F556" s="33"/>
      <c r="G556" s="14" t="str">
        <f t="shared" si="26"/>
        <v/>
      </c>
    </row>
    <row r="557" spans="2:7" x14ac:dyDescent="0.25">
      <c r="B557" s="15" t="s">
        <v>203</v>
      </c>
      <c r="C557" s="34"/>
      <c r="D557" s="11"/>
      <c r="E557" s="12"/>
      <c r="F557" s="33"/>
      <c r="G557" s="14" t="str">
        <f t="shared" si="26"/>
        <v/>
      </c>
    </row>
    <row r="558" spans="2:7" x14ac:dyDescent="0.25">
      <c r="B558" s="15" t="s">
        <v>204</v>
      </c>
      <c r="C558" s="34"/>
      <c r="D558" s="11"/>
      <c r="E558" s="12"/>
      <c r="F558" s="33"/>
      <c r="G558" s="14" t="str">
        <f t="shared" si="26"/>
        <v/>
      </c>
    </row>
    <row r="559" spans="2:7" ht="25.5" x14ac:dyDescent="0.25">
      <c r="B559" s="15" t="s">
        <v>206</v>
      </c>
      <c r="C559" s="34"/>
      <c r="D559" s="11"/>
      <c r="E559" s="12"/>
      <c r="F559" s="33"/>
      <c r="G559" s="14" t="str">
        <f t="shared" si="26"/>
        <v/>
      </c>
    </row>
    <row r="560" spans="2:7" x14ac:dyDescent="0.25">
      <c r="B560" s="15" t="s">
        <v>207</v>
      </c>
      <c r="C560" s="34"/>
      <c r="D560" s="11"/>
      <c r="E560" s="12"/>
      <c r="F560" s="33"/>
      <c r="G560" s="14" t="str">
        <f t="shared" si="26"/>
        <v/>
      </c>
    </row>
    <row r="561" spans="2:7" x14ac:dyDescent="0.25">
      <c r="B561" s="15" t="s">
        <v>215</v>
      </c>
      <c r="C561" s="34"/>
      <c r="D561" s="11"/>
      <c r="E561" s="12"/>
      <c r="F561" s="33"/>
      <c r="G561" s="14" t="str">
        <f t="shared" si="26"/>
        <v/>
      </c>
    </row>
    <row r="562" spans="2:7" x14ac:dyDescent="0.25">
      <c r="B562" s="15" t="s">
        <v>26</v>
      </c>
      <c r="C562" s="16" t="s">
        <v>27</v>
      </c>
      <c r="D562" s="43">
        <v>446.08</v>
      </c>
      <c r="E562" s="44"/>
      <c r="F562" s="33">
        <v>42.68</v>
      </c>
      <c r="G562" s="14">
        <f t="shared" si="26"/>
        <v>19038.6944</v>
      </c>
    </row>
    <row r="563" spans="2:7" x14ac:dyDescent="0.25">
      <c r="B563" s="15"/>
      <c r="C563" s="34"/>
      <c r="D563" s="11"/>
      <c r="E563" s="12"/>
      <c r="F563" s="33"/>
      <c r="G563" s="14" t="str">
        <f t="shared" si="26"/>
        <v/>
      </c>
    </row>
    <row r="564" spans="2:7" x14ac:dyDescent="0.25">
      <c r="B564" s="20" t="s">
        <v>233</v>
      </c>
      <c r="C564" s="34"/>
      <c r="D564" s="11"/>
      <c r="E564" s="12"/>
      <c r="F564" s="33"/>
      <c r="G564" s="14" t="str">
        <f t="shared" si="26"/>
        <v/>
      </c>
    </row>
    <row r="565" spans="2:7" x14ac:dyDescent="0.25">
      <c r="B565" s="15" t="s">
        <v>203</v>
      </c>
      <c r="C565" s="34"/>
      <c r="D565" s="11"/>
      <c r="E565" s="12"/>
      <c r="F565" s="33"/>
      <c r="G565" s="14" t="str">
        <f t="shared" si="26"/>
        <v/>
      </c>
    </row>
    <row r="566" spans="2:7" x14ac:dyDescent="0.25">
      <c r="B566" s="15" t="s">
        <v>212</v>
      </c>
      <c r="C566" s="34"/>
      <c r="D566" s="11"/>
      <c r="E566" s="12"/>
      <c r="F566" s="33"/>
      <c r="G566" s="14" t="str">
        <f t="shared" si="26"/>
        <v/>
      </c>
    </row>
    <row r="567" spans="2:7" ht="25.5" x14ac:dyDescent="0.25">
      <c r="B567" s="15" t="s">
        <v>206</v>
      </c>
      <c r="C567" s="34"/>
      <c r="D567" s="11"/>
      <c r="E567" s="12"/>
      <c r="F567" s="33"/>
      <c r="G567" s="14" t="str">
        <f t="shared" si="26"/>
        <v/>
      </c>
    </row>
    <row r="568" spans="2:7" x14ac:dyDescent="0.25">
      <c r="B568" s="15" t="s">
        <v>207</v>
      </c>
      <c r="C568" s="34"/>
      <c r="D568" s="11"/>
      <c r="E568" s="12"/>
      <c r="F568" s="33"/>
      <c r="G568" s="14" t="str">
        <f t="shared" si="26"/>
        <v/>
      </c>
    </row>
    <row r="569" spans="2:7" x14ac:dyDescent="0.25">
      <c r="B569" s="15" t="s">
        <v>234</v>
      </c>
      <c r="C569" s="34"/>
      <c r="D569" s="11"/>
      <c r="E569" s="12"/>
      <c r="F569" s="33"/>
      <c r="G569" s="14" t="str">
        <f t="shared" si="26"/>
        <v/>
      </c>
    </row>
    <row r="570" spans="2:7" x14ac:dyDescent="0.25">
      <c r="B570" s="15" t="s">
        <v>26</v>
      </c>
      <c r="C570" s="16" t="s">
        <v>27</v>
      </c>
      <c r="D570" s="43">
        <v>3073.03</v>
      </c>
      <c r="E570" s="44"/>
      <c r="F570" s="33">
        <v>42.68</v>
      </c>
      <c r="G570" s="14">
        <f t="shared" si="26"/>
        <v>131156.9204</v>
      </c>
    </row>
    <row r="571" spans="2:7" x14ac:dyDescent="0.25">
      <c r="B571" s="15"/>
      <c r="C571" s="34"/>
      <c r="D571" s="11"/>
      <c r="E571" s="12"/>
      <c r="F571" s="33"/>
      <c r="G571" s="14" t="str">
        <f t="shared" si="26"/>
        <v/>
      </c>
    </row>
    <row r="572" spans="2:7" x14ac:dyDescent="0.25">
      <c r="B572" s="15" t="s">
        <v>235</v>
      </c>
      <c r="C572" s="34"/>
      <c r="D572" s="11"/>
      <c r="E572" s="12"/>
      <c r="F572" s="33"/>
      <c r="G572" s="14" t="str">
        <f t="shared" si="26"/>
        <v/>
      </c>
    </row>
    <row r="573" spans="2:7" x14ac:dyDescent="0.25">
      <c r="B573" s="15"/>
      <c r="C573" s="34"/>
      <c r="D573" s="11"/>
      <c r="E573" s="12"/>
      <c r="F573" s="33"/>
      <c r="G573" s="14" t="str">
        <f t="shared" si="26"/>
        <v/>
      </c>
    </row>
    <row r="574" spans="2:7" x14ac:dyDescent="0.25">
      <c r="B574" s="20" t="s">
        <v>236</v>
      </c>
      <c r="C574" s="34"/>
      <c r="D574" s="11"/>
      <c r="E574" s="12"/>
      <c r="F574" s="33"/>
      <c r="G574" s="14" t="str">
        <f t="shared" si="26"/>
        <v/>
      </c>
    </row>
    <row r="575" spans="2:7" x14ac:dyDescent="0.25">
      <c r="B575" s="15" t="s">
        <v>228</v>
      </c>
      <c r="C575" s="34"/>
      <c r="D575" s="11"/>
      <c r="E575" s="12"/>
      <c r="F575" s="33"/>
      <c r="G575" s="14" t="str">
        <f t="shared" si="26"/>
        <v/>
      </c>
    </row>
    <row r="576" spans="2:7" x14ac:dyDescent="0.25">
      <c r="B576" s="15" t="s">
        <v>237</v>
      </c>
      <c r="C576" s="34"/>
      <c r="D576" s="11"/>
      <c r="E576" s="12"/>
      <c r="F576" s="33"/>
      <c r="G576" s="14" t="str">
        <f t="shared" si="26"/>
        <v/>
      </c>
    </row>
    <row r="577" spans="2:7" ht="25.5" x14ac:dyDescent="0.25">
      <c r="B577" s="15" t="s">
        <v>229</v>
      </c>
      <c r="C577" s="34"/>
      <c r="D577" s="11"/>
      <c r="E577" s="12"/>
      <c r="F577" s="33"/>
      <c r="G577" s="14" t="str">
        <f t="shared" si="26"/>
        <v/>
      </c>
    </row>
    <row r="578" spans="2:7" x14ac:dyDescent="0.25">
      <c r="B578" s="15" t="s">
        <v>238</v>
      </c>
      <c r="C578" s="34"/>
      <c r="D578" s="11"/>
      <c r="E578" s="12"/>
      <c r="F578" s="33"/>
      <c r="G578" s="14" t="str">
        <f t="shared" si="26"/>
        <v/>
      </c>
    </row>
    <row r="579" spans="2:7" ht="25.5" x14ac:dyDescent="0.25">
      <c r="B579" s="15" t="s">
        <v>239</v>
      </c>
      <c r="C579" s="34"/>
      <c r="D579" s="11"/>
      <c r="E579" s="12"/>
      <c r="F579" s="33"/>
      <c r="G579" s="14" t="str">
        <f t="shared" si="26"/>
        <v/>
      </c>
    </row>
    <row r="580" spans="2:7" x14ac:dyDescent="0.25">
      <c r="B580" s="15" t="s">
        <v>26</v>
      </c>
      <c r="C580" s="16" t="s">
        <v>27</v>
      </c>
      <c r="D580" s="43">
        <v>21.42</v>
      </c>
      <c r="E580" s="44"/>
      <c r="F580" s="33">
        <v>58.25</v>
      </c>
      <c r="G580" s="14">
        <f t="shared" si="26"/>
        <v>1247.7150000000001</v>
      </c>
    </row>
    <row r="581" spans="2:7" x14ac:dyDescent="0.25">
      <c r="B581" s="15"/>
      <c r="C581" s="34"/>
      <c r="D581" s="11"/>
      <c r="E581" s="12"/>
      <c r="F581" s="33"/>
      <c r="G581" s="14" t="str">
        <f t="shared" si="26"/>
        <v/>
      </c>
    </row>
    <row r="582" spans="2:7" x14ac:dyDescent="0.25">
      <c r="B582" s="20" t="s">
        <v>240</v>
      </c>
      <c r="C582" s="34"/>
      <c r="D582" s="11"/>
      <c r="E582" s="12"/>
      <c r="F582" s="33"/>
      <c r="G582" s="14" t="str">
        <f t="shared" si="26"/>
        <v/>
      </c>
    </row>
    <row r="583" spans="2:7" x14ac:dyDescent="0.25">
      <c r="B583" s="15" t="s">
        <v>228</v>
      </c>
      <c r="C583" s="34"/>
      <c r="D583" s="11"/>
      <c r="E583" s="12"/>
      <c r="F583" s="33"/>
      <c r="G583" s="14" t="str">
        <f t="shared" si="26"/>
        <v/>
      </c>
    </row>
    <row r="584" spans="2:7" x14ac:dyDescent="0.25">
      <c r="B584" s="15" t="s">
        <v>221</v>
      </c>
      <c r="C584" s="34"/>
      <c r="D584" s="11"/>
      <c r="E584" s="12"/>
      <c r="F584" s="33"/>
      <c r="G584" s="14" t="str">
        <f t="shared" si="26"/>
        <v/>
      </c>
    </row>
    <row r="585" spans="2:7" ht="25.5" x14ac:dyDescent="0.25">
      <c r="B585" s="15" t="s">
        <v>206</v>
      </c>
      <c r="C585" s="34"/>
      <c r="D585" s="11"/>
      <c r="E585" s="12"/>
      <c r="F585" s="33"/>
      <c r="G585" s="14" t="str">
        <f t="shared" si="26"/>
        <v/>
      </c>
    </row>
    <row r="586" spans="2:7" x14ac:dyDescent="0.25">
      <c r="B586" s="15" t="s">
        <v>210</v>
      </c>
      <c r="C586" s="34"/>
      <c r="D586" s="11"/>
      <c r="E586" s="12"/>
      <c r="F586" s="33"/>
      <c r="G586" s="14" t="str">
        <f t="shared" si="26"/>
        <v/>
      </c>
    </row>
    <row r="587" spans="2:7" ht="25.5" x14ac:dyDescent="0.25">
      <c r="B587" s="15" t="s">
        <v>241</v>
      </c>
      <c r="C587" s="34"/>
      <c r="D587" s="11"/>
      <c r="E587" s="12"/>
      <c r="F587" s="33"/>
      <c r="G587" s="14" t="str">
        <f t="shared" si="26"/>
        <v/>
      </c>
    </row>
    <row r="588" spans="2:7" x14ac:dyDescent="0.25">
      <c r="B588" s="15" t="s">
        <v>26</v>
      </c>
      <c r="C588" s="16" t="s">
        <v>27</v>
      </c>
      <c r="D588" s="45">
        <v>13.939999999999998</v>
      </c>
      <c r="E588" s="44"/>
      <c r="F588" s="33">
        <v>47.65</v>
      </c>
      <c r="G588" s="14">
        <f t="shared" si="26"/>
        <v>664.24099999999987</v>
      </c>
    </row>
    <row r="589" spans="2:7" x14ac:dyDescent="0.25">
      <c r="B589" s="15"/>
      <c r="C589" s="34"/>
      <c r="D589" s="11"/>
      <c r="E589" s="12"/>
      <c r="F589" s="33"/>
      <c r="G589" s="14" t="str">
        <f t="shared" si="26"/>
        <v/>
      </c>
    </row>
    <row r="590" spans="2:7" x14ac:dyDescent="0.25">
      <c r="B590" s="15" t="s">
        <v>242</v>
      </c>
      <c r="C590" s="34"/>
      <c r="D590" s="11"/>
      <c r="E590" s="12"/>
      <c r="F590" s="33"/>
      <c r="G590" s="14" t="str">
        <f t="shared" si="26"/>
        <v/>
      </c>
    </row>
    <row r="591" spans="2:7" x14ac:dyDescent="0.25">
      <c r="B591" s="15"/>
      <c r="C591" s="34"/>
      <c r="D591" s="11"/>
      <c r="E591" s="12"/>
      <c r="F591" s="33"/>
      <c r="G591" s="14" t="str">
        <f t="shared" si="26"/>
        <v/>
      </c>
    </row>
    <row r="592" spans="2:7" x14ac:dyDescent="0.25">
      <c r="B592" s="15" t="s">
        <v>243</v>
      </c>
      <c r="C592" s="34"/>
      <c r="D592" s="11"/>
      <c r="E592" s="12"/>
      <c r="F592" s="33"/>
      <c r="G592" s="14" t="str">
        <f t="shared" si="26"/>
        <v/>
      </c>
    </row>
    <row r="593" spans="2:7" x14ac:dyDescent="0.25">
      <c r="B593" s="15"/>
      <c r="C593" s="34"/>
      <c r="D593" s="11"/>
      <c r="E593" s="12"/>
      <c r="F593" s="33"/>
      <c r="G593" s="14" t="str">
        <f t="shared" si="26"/>
        <v/>
      </c>
    </row>
    <row r="594" spans="2:7" x14ac:dyDescent="0.25">
      <c r="B594" s="20" t="s">
        <v>244</v>
      </c>
      <c r="C594" s="34"/>
      <c r="D594" s="11"/>
      <c r="E594" s="12"/>
      <c r="F594" s="33"/>
      <c r="G594" s="14" t="str">
        <f t="shared" si="26"/>
        <v/>
      </c>
    </row>
    <row r="595" spans="2:7" x14ac:dyDescent="0.25">
      <c r="B595" s="15" t="s">
        <v>245</v>
      </c>
      <c r="C595" s="34"/>
      <c r="D595" s="11"/>
      <c r="E595" s="12"/>
      <c r="F595" s="33"/>
      <c r="G595" s="14" t="str">
        <f t="shared" si="26"/>
        <v/>
      </c>
    </row>
    <row r="596" spans="2:7" x14ac:dyDescent="0.25">
      <c r="B596" s="15" t="s">
        <v>246</v>
      </c>
      <c r="C596" s="34"/>
      <c r="D596" s="11"/>
      <c r="E596" s="12"/>
      <c r="F596" s="33"/>
      <c r="G596" s="14" t="str">
        <f t="shared" si="26"/>
        <v/>
      </c>
    </row>
    <row r="597" spans="2:7" x14ac:dyDescent="0.25">
      <c r="B597" s="15" t="s">
        <v>205</v>
      </c>
      <c r="C597" s="34"/>
      <c r="D597" s="11"/>
      <c r="E597" s="12"/>
      <c r="F597" s="33"/>
      <c r="G597" s="14" t="str">
        <f t="shared" si="26"/>
        <v/>
      </c>
    </row>
    <row r="598" spans="2:7" ht="25.5" x14ac:dyDescent="0.25">
      <c r="B598" s="15" t="s">
        <v>247</v>
      </c>
      <c r="C598" s="34"/>
      <c r="D598" s="11"/>
      <c r="E598" s="12"/>
      <c r="F598" s="33"/>
      <c r="G598" s="14" t="str">
        <f t="shared" si="26"/>
        <v/>
      </c>
    </row>
    <row r="599" spans="2:7" x14ac:dyDescent="0.25">
      <c r="B599" s="15" t="s">
        <v>207</v>
      </c>
      <c r="C599" s="34"/>
      <c r="D599" s="11"/>
      <c r="E599" s="12"/>
      <c r="F599" s="33"/>
      <c r="G599" s="14" t="str">
        <f t="shared" si="26"/>
        <v/>
      </c>
    </row>
    <row r="600" spans="2:7" x14ac:dyDescent="0.25">
      <c r="B600" s="15" t="s">
        <v>26</v>
      </c>
      <c r="C600" s="16" t="s">
        <v>27</v>
      </c>
      <c r="D600" s="43">
        <v>24.93</v>
      </c>
      <c r="E600" s="44"/>
      <c r="F600" s="33">
        <v>60.1</v>
      </c>
      <c r="G600" s="14">
        <f t="shared" si="26"/>
        <v>1498.2930000000001</v>
      </c>
    </row>
    <row r="601" spans="2:7" x14ac:dyDescent="0.25">
      <c r="B601" s="15"/>
      <c r="C601" s="34"/>
      <c r="D601" s="11"/>
      <c r="E601" s="12"/>
      <c r="F601" s="33"/>
      <c r="G601" s="14" t="str">
        <f t="shared" si="26"/>
        <v/>
      </c>
    </row>
    <row r="602" spans="2:7" x14ac:dyDescent="0.25">
      <c r="B602" s="20" t="s">
        <v>248</v>
      </c>
      <c r="C602" s="34"/>
      <c r="D602" s="11"/>
      <c r="E602" s="12"/>
      <c r="F602" s="33"/>
      <c r="G602" s="14" t="str">
        <f t="shared" si="26"/>
        <v/>
      </c>
    </row>
    <row r="603" spans="2:7" x14ac:dyDescent="0.25">
      <c r="B603" s="15" t="s">
        <v>245</v>
      </c>
      <c r="C603" s="34"/>
      <c r="D603" s="11"/>
      <c r="E603" s="12"/>
      <c r="F603" s="33"/>
      <c r="G603" s="14" t="str">
        <f t="shared" si="26"/>
        <v/>
      </c>
    </row>
    <row r="604" spans="2:7" x14ac:dyDescent="0.25">
      <c r="B604" s="15" t="s">
        <v>249</v>
      </c>
      <c r="C604" s="34"/>
      <c r="D604" s="11"/>
      <c r="E604" s="12"/>
      <c r="F604" s="33"/>
      <c r="G604" s="14" t="str">
        <f t="shared" si="26"/>
        <v/>
      </c>
    </row>
    <row r="605" spans="2:7" ht="25.5" x14ac:dyDescent="0.25">
      <c r="B605" s="15" t="s">
        <v>247</v>
      </c>
      <c r="C605" s="34"/>
      <c r="D605" s="11"/>
      <c r="E605" s="12"/>
      <c r="F605" s="33"/>
      <c r="G605" s="14" t="str">
        <f t="shared" si="26"/>
        <v/>
      </c>
    </row>
    <row r="606" spans="2:7" x14ac:dyDescent="0.25">
      <c r="B606" s="15" t="s">
        <v>207</v>
      </c>
      <c r="C606" s="34"/>
      <c r="D606" s="11"/>
      <c r="E606" s="12"/>
      <c r="F606" s="33"/>
      <c r="G606" s="14" t="str">
        <f t="shared" si="26"/>
        <v/>
      </c>
    </row>
    <row r="607" spans="2:7" x14ac:dyDescent="0.25">
      <c r="B607" s="15" t="s">
        <v>26</v>
      </c>
      <c r="C607" s="16" t="s">
        <v>27</v>
      </c>
      <c r="D607" s="43">
        <v>106.795</v>
      </c>
      <c r="E607" s="44"/>
      <c r="F607" s="33">
        <v>60.1</v>
      </c>
      <c r="G607" s="14">
        <f t="shared" ref="G607:G670" si="27">IF(D607=0,"",D607*F607)</f>
        <v>6418.3795</v>
      </c>
    </row>
    <row r="608" spans="2:7" x14ac:dyDescent="0.25">
      <c r="B608" s="15"/>
      <c r="C608" s="34"/>
      <c r="D608" s="11"/>
      <c r="E608" s="12"/>
      <c r="F608" s="33"/>
      <c r="G608" s="14" t="str">
        <f t="shared" si="27"/>
        <v/>
      </c>
    </row>
    <row r="609" spans="2:7" x14ac:dyDescent="0.25">
      <c r="B609" s="15" t="s">
        <v>250</v>
      </c>
      <c r="C609" s="34"/>
      <c r="D609" s="11"/>
      <c r="E609" s="12"/>
      <c r="F609" s="33"/>
      <c r="G609" s="14" t="str">
        <f t="shared" si="27"/>
        <v/>
      </c>
    </row>
    <row r="610" spans="2:7" x14ac:dyDescent="0.25">
      <c r="B610" s="15"/>
      <c r="C610" s="34"/>
      <c r="D610" s="11"/>
      <c r="E610" s="12"/>
      <c r="F610" s="33"/>
      <c r="G610" s="14" t="str">
        <f t="shared" si="27"/>
        <v/>
      </c>
    </row>
    <row r="611" spans="2:7" x14ac:dyDescent="0.25">
      <c r="B611" s="20" t="s">
        <v>251</v>
      </c>
      <c r="C611" s="34"/>
      <c r="D611" s="11"/>
      <c r="E611" s="12"/>
      <c r="F611" s="33"/>
      <c r="G611" s="14" t="str">
        <f t="shared" si="27"/>
        <v/>
      </c>
    </row>
    <row r="612" spans="2:7" x14ac:dyDescent="0.25">
      <c r="B612" s="15" t="s">
        <v>245</v>
      </c>
      <c r="C612" s="34"/>
      <c r="D612" s="11"/>
      <c r="E612" s="12"/>
      <c r="F612" s="33"/>
      <c r="G612" s="14" t="str">
        <f t="shared" si="27"/>
        <v/>
      </c>
    </row>
    <row r="613" spans="2:7" x14ac:dyDescent="0.25">
      <c r="B613" s="15" t="s">
        <v>246</v>
      </c>
      <c r="C613" s="34"/>
      <c r="D613" s="11"/>
      <c r="E613" s="12"/>
      <c r="F613" s="33"/>
      <c r="G613" s="14" t="str">
        <f t="shared" si="27"/>
        <v/>
      </c>
    </row>
    <row r="614" spans="2:7" ht="25.5" x14ac:dyDescent="0.25">
      <c r="B614" s="15" t="s">
        <v>247</v>
      </c>
      <c r="C614" s="34"/>
      <c r="D614" s="11"/>
      <c r="E614" s="12"/>
      <c r="F614" s="33"/>
      <c r="G614" s="14" t="str">
        <f t="shared" si="27"/>
        <v/>
      </c>
    </row>
    <row r="615" spans="2:7" x14ac:dyDescent="0.25">
      <c r="B615" s="15" t="s">
        <v>207</v>
      </c>
      <c r="C615" s="34"/>
      <c r="D615" s="11"/>
      <c r="E615" s="12"/>
      <c r="F615" s="33"/>
      <c r="G615" s="14" t="str">
        <f t="shared" si="27"/>
        <v/>
      </c>
    </row>
    <row r="616" spans="2:7" x14ac:dyDescent="0.25">
      <c r="B616" s="15" t="s">
        <v>210</v>
      </c>
      <c r="C616" s="34"/>
      <c r="D616" s="11"/>
      <c r="E616" s="12"/>
      <c r="F616" s="33"/>
      <c r="G616" s="14" t="str">
        <f t="shared" si="27"/>
        <v/>
      </c>
    </row>
    <row r="617" spans="2:7" x14ac:dyDescent="0.25">
      <c r="B617" s="15" t="s">
        <v>26</v>
      </c>
      <c r="C617" s="16" t="s">
        <v>27</v>
      </c>
      <c r="D617" s="43">
        <v>7.919999999999999</v>
      </c>
      <c r="E617" s="44"/>
      <c r="F617" s="33">
        <v>60.1</v>
      </c>
      <c r="G617" s="14">
        <f t="shared" si="27"/>
        <v>475.99199999999996</v>
      </c>
    </row>
    <row r="618" spans="2:7" x14ac:dyDescent="0.25">
      <c r="B618" s="15"/>
      <c r="C618" s="34"/>
      <c r="D618" s="11"/>
      <c r="E618" s="12"/>
      <c r="F618" s="33"/>
      <c r="G618" s="14" t="str">
        <f t="shared" si="27"/>
        <v/>
      </c>
    </row>
    <row r="619" spans="2:7" ht="38.25" x14ac:dyDescent="0.25">
      <c r="B619" s="46" t="s">
        <v>252</v>
      </c>
      <c r="C619" s="47"/>
      <c r="D619" s="48"/>
      <c r="E619" s="49"/>
      <c r="F619" s="50"/>
      <c r="G619" s="14" t="str">
        <f t="shared" si="27"/>
        <v/>
      </c>
    </row>
    <row r="620" spans="2:7" ht="25.5" x14ac:dyDescent="0.25">
      <c r="B620" s="46" t="s">
        <v>253</v>
      </c>
      <c r="C620" s="34"/>
      <c r="D620" s="11"/>
      <c r="E620" s="12"/>
      <c r="F620" s="33"/>
      <c r="G620" s="14" t="str">
        <f t="shared" si="27"/>
        <v/>
      </c>
    </row>
    <row r="621" spans="2:7" x14ac:dyDescent="0.25">
      <c r="B621" s="46"/>
      <c r="C621" s="34"/>
      <c r="D621" s="11"/>
      <c r="E621" s="12"/>
      <c r="F621" s="33"/>
      <c r="G621" s="14" t="str">
        <f t="shared" si="27"/>
        <v/>
      </c>
    </row>
    <row r="622" spans="2:7" x14ac:dyDescent="0.25">
      <c r="B622" s="15" t="s">
        <v>254</v>
      </c>
      <c r="C622" s="34"/>
      <c r="D622" s="11"/>
      <c r="E622" s="12"/>
      <c r="F622" s="33"/>
      <c r="G622" s="14" t="str">
        <f t="shared" si="27"/>
        <v/>
      </c>
    </row>
    <row r="623" spans="2:7" x14ac:dyDescent="0.25">
      <c r="B623" s="15"/>
      <c r="C623" s="34"/>
      <c r="D623" s="11"/>
      <c r="E623" s="12"/>
      <c r="F623" s="33"/>
      <c r="G623" s="14" t="str">
        <f t="shared" si="27"/>
        <v/>
      </c>
    </row>
    <row r="624" spans="2:7" x14ac:dyDescent="0.25">
      <c r="B624" s="15" t="s">
        <v>255</v>
      </c>
      <c r="C624" s="16"/>
      <c r="D624" s="43"/>
      <c r="E624" s="44"/>
      <c r="F624" s="33"/>
      <c r="G624" s="14" t="str">
        <f t="shared" si="27"/>
        <v/>
      </c>
    </row>
    <row r="625" spans="2:7" ht="25.5" x14ac:dyDescent="0.25">
      <c r="B625" s="15" t="s">
        <v>256</v>
      </c>
      <c r="C625" s="16"/>
      <c r="D625" s="43"/>
      <c r="E625" s="44"/>
      <c r="F625" s="33"/>
      <c r="G625" s="14" t="str">
        <f t="shared" si="27"/>
        <v/>
      </c>
    </row>
    <row r="626" spans="2:7" x14ac:dyDescent="0.25">
      <c r="B626" s="15"/>
      <c r="C626" s="16" t="s">
        <v>27</v>
      </c>
      <c r="D626" s="43">
        <v>902</v>
      </c>
      <c r="E626" s="44"/>
      <c r="F626" s="33">
        <v>29.25</v>
      </c>
      <c r="G626" s="14">
        <f t="shared" si="27"/>
        <v>26383.5</v>
      </c>
    </row>
    <row r="627" spans="2:7" x14ac:dyDescent="0.25">
      <c r="B627" s="15"/>
      <c r="C627" s="34"/>
      <c r="D627" s="11"/>
      <c r="E627" s="12"/>
      <c r="F627" s="33"/>
      <c r="G627" s="14" t="str">
        <f t="shared" si="27"/>
        <v/>
      </c>
    </row>
    <row r="628" spans="2:7" x14ac:dyDescent="0.25">
      <c r="B628" s="15" t="s">
        <v>257</v>
      </c>
      <c r="C628" s="34"/>
      <c r="D628" s="11"/>
      <c r="E628" s="12"/>
      <c r="F628" s="33"/>
      <c r="G628" s="14" t="str">
        <f t="shared" si="27"/>
        <v/>
      </c>
    </row>
    <row r="629" spans="2:7" x14ac:dyDescent="0.25">
      <c r="B629" s="15"/>
      <c r="C629" s="34"/>
      <c r="D629" s="11"/>
      <c r="E629" s="12"/>
      <c r="F629" s="33"/>
      <c r="G629" s="14" t="str">
        <f t="shared" si="27"/>
        <v/>
      </c>
    </row>
    <row r="630" spans="2:7" x14ac:dyDescent="0.25">
      <c r="B630" s="20" t="s">
        <v>258</v>
      </c>
      <c r="C630" s="34"/>
      <c r="D630" s="11"/>
      <c r="E630" s="12"/>
      <c r="F630" s="33"/>
      <c r="G630" s="14" t="str">
        <f t="shared" si="27"/>
        <v/>
      </c>
    </row>
    <row r="631" spans="2:7" x14ac:dyDescent="0.25">
      <c r="B631" s="15" t="s">
        <v>259</v>
      </c>
      <c r="C631" s="34"/>
      <c r="D631" s="11"/>
      <c r="E631" s="12"/>
      <c r="F631" s="33"/>
      <c r="G631" s="14" t="str">
        <f t="shared" si="27"/>
        <v/>
      </c>
    </row>
    <row r="632" spans="2:7" x14ac:dyDescent="0.25">
      <c r="B632" s="15" t="s">
        <v>204</v>
      </c>
      <c r="C632" s="34"/>
      <c r="D632" s="11"/>
      <c r="E632" s="12"/>
      <c r="F632" s="33"/>
      <c r="G632" s="14" t="str">
        <f t="shared" si="27"/>
        <v/>
      </c>
    </row>
    <row r="633" spans="2:7" x14ac:dyDescent="0.25">
      <c r="B633" s="15" t="s">
        <v>260</v>
      </c>
      <c r="C633" s="34"/>
      <c r="D633" s="11"/>
      <c r="E633" s="12"/>
      <c r="F633" s="33"/>
      <c r="G633" s="14" t="str">
        <f t="shared" si="27"/>
        <v/>
      </c>
    </row>
    <row r="634" spans="2:7" ht="25.5" x14ac:dyDescent="0.25">
      <c r="B634" s="15" t="s">
        <v>261</v>
      </c>
      <c r="C634" s="34"/>
      <c r="D634" s="11"/>
      <c r="E634" s="12"/>
      <c r="F634" s="33"/>
      <c r="G634" s="14" t="str">
        <f t="shared" si="27"/>
        <v/>
      </c>
    </row>
    <row r="635" spans="2:7" x14ac:dyDescent="0.25">
      <c r="B635" s="15" t="s">
        <v>207</v>
      </c>
      <c r="C635" s="16" t="s">
        <v>27</v>
      </c>
      <c r="D635" s="43">
        <v>49.319999999999993</v>
      </c>
      <c r="E635" s="12"/>
      <c r="F635" s="33">
        <v>32.32</v>
      </c>
      <c r="G635" s="14">
        <f t="shared" si="27"/>
        <v>1594.0223999999998</v>
      </c>
    </row>
    <row r="636" spans="2:7" x14ac:dyDescent="0.25">
      <c r="B636" s="20" t="s">
        <v>262</v>
      </c>
      <c r="C636" s="34"/>
      <c r="D636" s="11"/>
      <c r="E636" s="12"/>
      <c r="F636" s="33"/>
      <c r="G636" s="14" t="str">
        <f t="shared" si="27"/>
        <v/>
      </c>
    </row>
    <row r="637" spans="2:7" x14ac:dyDescent="0.25">
      <c r="B637" s="15" t="s">
        <v>259</v>
      </c>
      <c r="C637" s="34"/>
      <c r="D637" s="11"/>
      <c r="E637" s="12"/>
      <c r="F637" s="33"/>
      <c r="G637" s="14" t="str">
        <f t="shared" si="27"/>
        <v/>
      </c>
    </row>
    <row r="638" spans="2:7" x14ac:dyDescent="0.25">
      <c r="B638" s="15" t="s">
        <v>263</v>
      </c>
      <c r="C638" s="34"/>
      <c r="D638" s="11"/>
      <c r="E638" s="12"/>
      <c r="F638" s="33"/>
      <c r="G638" s="14" t="str">
        <f t="shared" si="27"/>
        <v/>
      </c>
    </row>
    <row r="639" spans="2:7" ht="25.5" x14ac:dyDescent="0.25">
      <c r="B639" s="15" t="s">
        <v>261</v>
      </c>
      <c r="C639" s="34"/>
      <c r="D639" s="11"/>
      <c r="E639" s="12"/>
      <c r="F639" s="33"/>
      <c r="G639" s="14" t="str">
        <f t="shared" si="27"/>
        <v/>
      </c>
    </row>
    <row r="640" spans="2:7" x14ac:dyDescent="0.25">
      <c r="B640" s="15" t="s">
        <v>207</v>
      </c>
      <c r="C640" s="34"/>
      <c r="D640" s="11"/>
      <c r="E640" s="12"/>
      <c r="F640" s="33"/>
      <c r="G640" s="14" t="str">
        <f t="shared" si="27"/>
        <v/>
      </c>
    </row>
    <row r="641" spans="2:7" x14ac:dyDescent="0.25">
      <c r="B641" s="15"/>
      <c r="C641" s="34"/>
      <c r="D641" s="11"/>
      <c r="E641" s="12"/>
      <c r="F641" s="33"/>
      <c r="G641" s="14" t="str">
        <f t="shared" si="27"/>
        <v/>
      </c>
    </row>
    <row r="642" spans="2:7" x14ac:dyDescent="0.25">
      <c r="B642" s="15" t="s">
        <v>264</v>
      </c>
      <c r="C642" s="16" t="s">
        <v>27</v>
      </c>
      <c r="D642" s="45">
        <v>4.6875</v>
      </c>
      <c r="E642" s="12"/>
      <c r="F642" s="33">
        <v>32.32</v>
      </c>
      <c r="G642" s="14">
        <f t="shared" si="27"/>
        <v>151.5</v>
      </c>
    </row>
    <row r="643" spans="2:7" x14ac:dyDescent="0.25">
      <c r="B643" s="15" t="s">
        <v>265</v>
      </c>
      <c r="C643" s="34"/>
      <c r="D643" s="11"/>
      <c r="E643" s="12"/>
      <c r="F643" s="33"/>
      <c r="G643" s="14" t="str">
        <f t="shared" si="27"/>
        <v/>
      </c>
    </row>
    <row r="644" spans="2:7" x14ac:dyDescent="0.25">
      <c r="B644" s="15" t="s">
        <v>26</v>
      </c>
      <c r="C644" s="16" t="s">
        <v>27</v>
      </c>
      <c r="D644" s="43">
        <v>20.125</v>
      </c>
      <c r="E644" s="44"/>
      <c r="F644" s="33">
        <v>32.32</v>
      </c>
      <c r="G644" s="14">
        <f t="shared" si="27"/>
        <v>650.44000000000005</v>
      </c>
    </row>
    <row r="645" spans="2:7" x14ac:dyDescent="0.25">
      <c r="B645" s="15"/>
      <c r="C645" s="34"/>
      <c r="D645" s="11"/>
      <c r="E645" s="12"/>
      <c r="F645" s="33"/>
      <c r="G645" s="14" t="str">
        <f t="shared" si="27"/>
        <v/>
      </c>
    </row>
    <row r="646" spans="2:7" x14ac:dyDescent="0.25">
      <c r="B646" s="20" t="s">
        <v>266</v>
      </c>
      <c r="C646" s="34"/>
      <c r="D646" s="11"/>
      <c r="E646" s="12"/>
      <c r="F646" s="33"/>
      <c r="G646" s="14" t="str">
        <f t="shared" si="27"/>
        <v/>
      </c>
    </row>
    <row r="647" spans="2:7" x14ac:dyDescent="0.25">
      <c r="B647" s="15" t="s">
        <v>259</v>
      </c>
      <c r="C647" s="34"/>
      <c r="D647" s="11"/>
      <c r="E647" s="12"/>
      <c r="F647" s="33"/>
      <c r="G647" s="14" t="str">
        <f t="shared" si="27"/>
        <v/>
      </c>
    </row>
    <row r="648" spans="2:7" ht="25.5" x14ac:dyDescent="0.25">
      <c r="B648" s="15" t="s">
        <v>261</v>
      </c>
      <c r="C648" s="34"/>
      <c r="D648" s="11"/>
      <c r="E648" s="12"/>
      <c r="F648" s="33"/>
      <c r="G648" s="14" t="str">
        <f t="shared" si="27"/>
        <v/>
      </c>
    </row>
    <row r="649" spans="2:7" x14ac:dyDescent="0.25">
      <c r="B649" s="15" t="s">
        <v>207</v>
      </c>
      <c r="C649" s="34"/>
      <c r="D649" s="11"/>
      <c r="E649" s="12"/>
      <c r="F649" s="33"/>
      <c r="G649" s="14" t="str">
        <f t="shared" si="27"/>
        <v/>
      </c>
    </row>
    <row r="650" spans="2:7" x14ac:dyDescent="0.25">
      <c r="B650" s="15"/>
      <c r="C650" s="34"/>
      <c r="D650" s="11"/>
      <c r="E650" s="12"/>
      <c r="F650" s="33"/>
      <c r="G650" s="14" t="str">
        <f t="shared" si="27"/>
        <v/>
      </c>
    </row>
    <row r="651" spans="2:7" x14ac:dyDescent="0.25">
      <c r="B651" s="15" t="s">
        <v>267</v>
      </c>
      <c r="C651" s="34"/>
      <c r="D651" s="11"/>
      <c r="E651" s="12"/>
      <c r="F651" s="33"/>
      <c r="G651" s="14" t="str">
        <f t="shared" si="27"/>
        <v/>
      </c>
    </row>
    <row r="652" spans="2:7" x14ac:dyDescent="0.25">
      <c r="B652" s="15" t="s">
        <v>26</v>
      </c>
      <c r="C652" s="16" t="s">
        <v>27</v>
      </c>
      <c r="D652" s="43">
        <v>20.16</v>
      </c>
      <c r="E652" s="44"/>
      <c r="F652" s="33">
        <v>32.32</v>
      </c>
      <c r="G652" s="14">
        <f t="shared" si="27"/>
        <v>651.57119999999998</v>
      </c>
    </row>
    <row r="653" spans="2:7" x14ac:dyDescent="0.25">
      <c r="B653" s="15"/>
      <c r="C653" s="34"/>
      <c r="D653" s="11"/>
      <c r="E653" s="12"/>
      <c r="F653" s="33"/>
      <c r="G653" s="14" t="str">
        <f t="shared" si="27"/>
        <v/>
      </c>
    </row>
    <row r="654" spans="2:7" x14ac:dyDescent="0.25">
      <c r="B654" s="15" t="s">
        <v>265</v>
      </c>
      <c r="C654" s="34"/>
      <c r="D654" s="11"/>
      <c r="E654" s="12"/>
      <c r="F654" s="33"/>
      <c r="G654" s="14" t="str">
        <f t="shared" si="27"/>
        <v/>
      </c>
    </row>
    <row r="655" spans="2:7" x14ac:dyDescent="0.25">
      <c r="B655" s="15" t="s">
        <v>26</v>
      </c>
      <c r="C655" s="16" t="s">
        <v>27</v>
      </c>
      <c r="D655" s="45">
        <v>6.27</v>
      </c>
      <c r="E655" s="44"/>
      <c r="F655" s="33">
        <v>41.15</v>
      </c>
      <c r="G655" s="14">
        <f t="shared" si="27"/>
        <v>258.01049999999998</v>
      </c>
    </row>
    <row r="656" spans="2:7" x14ac:dyDescent="0.25">
      <c r="B656" s="15"/>
      <c r="C656" s="34"/>
      <c r="D656" s="11"/>
      <c r="E656" s="12"/>
      <c r="F656" s="33"/>
      <c r="G656" s="14" t="str">
        <f t="shared" si="27"/>
        <v/>
      </c>
    </row>
    <row r="657" spans="2:7" x14ac:dyDescent="0.25">
      <c r="B657" s="15" t="s">
        <v>268</v>
      </c>
      <c r="C657" s="34"/>
      <c r="D657" s="11"/>
      <c r="E657" s="12"/>
      <c r="F657" s="33"/>
      <c r="G657" s="14" t="str">
        <f t="shared" si="27"/>
        <v/>
      </c>
    </row>
    <row r="658" spans="2:7" x14ac:dyDescent="0.25">
      <c r="B658" s="15" t="s">
        <v>26</v>
      </c>
      <c r="C658" s="16" t="s">
        <v>27</v>
      </c>
      <c r="D658" s="43">
        <v>9.34</v>
      </c>
      <c r="E658" s="44"/>
      <c r="F658" s="33">
        <v>41.15</v>
      </c>
      <c r="G658" s="14">
        <f t="shared" si="27"/>
        <v>384.34100000000001</v>
      </c>
    </row>
    <row r="659" spans="2:7" x14ac:dyDescent="0.25">
      <c r="B659" s="15"/>
      <c r="C659" s="34"/>
      <c r="D659" s="11"/>
      <c r="E659" s="12"/>
      <c r="F659" s="33"/>
      <c r="G659" s="14" t="str">
        <f t="shared" si="27"/>
        <v/>
      </c>
    </row>
    <row r="660" spans="2:7" x14ac:dyDescent="0.25">
      <c r="B660" s="15" t="s">
        <v>269</v>
      </c>
      <c r="C660" s="34"/>
      <c r="D660" s="11"/>
      <c r="E660" s="12"/>
      <c r="F660" s="33"/>
      <c r="G660" s="14" t="str">
        <f t="shared" si="27"/>
        <v/>
      </c>
    </row>
    <row r="661" spans="2:7" x14ac:dyDescent="0.25">
      <c r="B661" s="15" t="s">
        <v>26</v>
      </c>
      <c r="C661" s="16" t="s">
        <v>27</v>
      </c>
      <c r="D661" s="45">
        <v>4.2</v>
      </c>
      <c r="E661" s="44"/>
      <c r="F661" s="33">
        <v>41.15</v>
      </c>
      <c r="G661" s="14">
        <f t="shared" si="27"/>
        <v>172.83</v>
      </c>
    </row>
    <row r="662" spans="2:7" x14ac:dyDescent="0.25">
      <c r="B662" s="15"/>
      <c r="C662" s="34"/>
      <c r="D662" s="11"/>
      <c r="E662" s="12"/>
      <c r="F662" s="33"/>
      <c r="G662" s="14" t="str">
        <f t="shared" si="27"/>
        <v/>
      </c>
    </row>
    <row r="663" spans="2:7" x14ac:dyDescent="0.25">
      <c r="B663" s="15" t="s">
        <v>270</v>
      </c>
      <c r="C663" s="34"/>
      <c r="D663" s="11"/>
      <c r="E663" s="12"/>
      <c r="F663" s="33"/>
      <c r="G663" s="14" t="str">
        <f t="shared" si="27"/>
        <v/>
      </c>
    </row>
    <row r="664" spans="2:7" x14ac:dyDescent="0.25">
      <c r="B664" s="15"/>
      <c r="C664" s="34"/>
      <c r="D664" s="11"/>
      <c r="E664" s="12"/>
      <c r="F664" s="33"/>
      <c r="G664" s="14" t="str">
        <f t="shared" si="27"/>
        <v/>
      </c>
    </row>
    <row r="665" spans="2:7" x14ac:dyDescent="0.25">
      <c r="B665" s="20" t="s">
        <v>271</v>
      </c>
      <c r="C665" s="34"/>
      <c r="D665" s="11"/>
      <c r="E665" s="12"/>
      <c r="F665" s="33"/>
      <c r="G665" s="14" t="str">
        <f t="shared" si="27"/>
        <v/>
      </c>
    </row>
    <row r="666" spans="2:7" x14ac:dyDescent="0.25">
      <c r="B666" s="15" t="s">
        <v>259</v>
      </c>
      <c r="C666" s="34"/>
      <c r="D666" s="11"/>
      <c r="E666" s="12"/>
      <c r="F666" s="33"/>
      <c r="G666" s="14" t="str">
        <f t="shared" si="27"/>
        <v/>
      </c>
    </row>
    <row r="667" spans="2:7" x14ac:dyDescent="0.25">
      <c r="B667" s="15" t="s">
        <v>272</v>
      </c>
      <c r="C667" s="34"/>
      <c r="D667" s="11"/>
      <c r="E667" s="12"/>
      <c r="F667" s="33"/>
      <c r="G667" s="14" t="str">
        <f t="shared" si="27"/>
        <v/>
      </c>
    </row>
    <row r="668" spans="2:7" ht="25.5" x14ac:dyDescent="0.25">
      <c r="B668" s="15" t="s">
        <v>261</v>
      </c>
      <c r="C668" s="34"/>
      <c r="D668" s="11"/>
      <c r="E668" s="12"/>
      <c r="F668" s="33"/>
      <c r="G668" s="14" t="str">
        <f t="shared" si="27"/>
        <v/>
      </c>
    </row>
    <row r="669" spans="2:7" x14ac:dyDescent="0.25">
      <c r="B669" s="15" t="s">
        <v>273</v>
      </c>
      <c r="C669" s="34"/>
      <c r="D669" s="11"/>
      <c r="E669" s="12"/>
      <c r="F669" s="33"/>
      <c r="G669" s="14" t="str">
        <f t="shared" si="27"/>
        <v/>
      </c>
    </row>
    <row r="670" spans="2:7" x14ac:dyDescent="0.25">
      <c r="B670" s="15" t="s">
        <v>26</v>
      </c>
      <c r="C670" s="16" t="s">
        <v>27</v>
      </c>
      <c r="D670" s="43">
        <v>13.17</v>
      </c>
      <c r="E670" s="44"/>
      <c r="F670" s="33">
        <v>44.35</v>
      </c>
      <c r="G670" s="14">
        <f t="shared" si="27"/>
        <v>584.08950000000004</v>
      </c>
    </row>
    <row r="671" spans="2:7" x14ac:dyDescent="0.25">
      <c r="B671" s="15"/>
      <c r="C671" s="16"/>
      <c r="D671" s="43"/>
      <c r="E671" s="44"/>
      <c r="F671" s="33"/>
      <c r="G671" s="14" t="str">
        <f t="shared" ref="G671:G676" si="28">IF(D671=0,"",D671*F671)</f>
        <v/>
      </c>
    </row>
    <row r="672" spans="2:7" x14ac:dyDescent="0.25">
      <c r="B672" s="20" t="s">
        <v>274</v>
      </c>
      <c r="C672" s="34"/>
      <c r="D672" s="11"/>
      <c r="E672" s="12"/>
      <c r="F672" s="33"/>
      <c r="G672" s="14" t="str">
        <f t="shared" si="28"/>
        <v/>
      </c>
    </row>
    <row r="673" spans="2:7" x14ac:dyDescent="0.25">
      <c r="B673" s="15" t="s">
        <v>259</v>
      </c>
      <c r="C673" s="34"/>
      <c r="D673" s="11"/>
      <c r="E673" s="12"/>
      <c r="F673" s="33"/>
      <c r="G673" s="14" t="str">
        <f t="shared" si="28"/>
        <v/>
      </c>
    </row>
    <row r="674" spans="2:7" ht="25.5" x14ac:dyDescent="0.25">
      <c r="B674" s="15" t="s">
        <v>261</v>
      </c>
      <c r="C674" s="34"/>
      <c r="D674" s="11"/>
      <c r="E674" s="12"/>
      <c r="F674" s="33"/>
      <c r="G674" s="14" t="str">
        <f t="shared" si="28"/>
        <v/>
      </c>
    </row>
    <row r="675" spans="2:7" x14ac:dyDescent="0.25">
      <c r="B675" s="15" t="s">
        <v>273</v>
      </c>
      <c r="C675" s="34"/>
      <c r="D675" s="11"/>
      <c r="E675" s="12"/>
      <c r="F675" s="33"/>
      <c r="G675" s="14" t="str">
        <f t="shared" si="28"/>
        <v/>
      </c>
    </row>
    <row r="676" spans="2:7" x14ac:dyDescent="0.25">
      <c r="B676" s="15" t="s">
        <v>26</v>
      </c>
      <c r="C676" s="16" t="s">
        <v>27</v>
      </c>
      <c r="D676" s="43">
        <v>205</v>
      </c>
      <c r="E676" s="44"/>
      <c r="F676" s="33">
        <v>44.35</v>
      </c>
      <c r="G676" s="14">
        <f t="shared" si="28"/>
        <v>9091.75</v>
      </c>
    </row>
    <row r="678" spans="2:7" x14ac:dyDescent="0.25">
      <c r="B678" s="19" t="s">
        <v>176</v>
      </c>
    </row>
    <row r="680" spans="2:7" ht="140.25" x14ac:dyDescent="0.25">
      <c r="B680" s="15" t="s">
        <v>283</v>
      </c>
      <c r="C680" s="16"/>
      <c r="D680" s="3"/>
      <c r="E680" s="32"/>
      <c r="F680" s="13"/>
      <c r="G680" s="14" t="str">
        <f>IF(D680=0,"",D680*F680)</f>
        <v/>
      </c>
    </row>
    <row r="681" spans="2:7" x14ac:dyDescent="0.25">
      <c r="B681" s="15" t="s">
        <v>159</v>
      </c>
      <c r="C681" s="16"/>
      <c r="D681" s="3"/>
      <c r="E681" s="32"/>
      <c r="F681" s="13"/>
      <c r="G681" s="14" t="str">
        <f>IF(D681=0,"",D681*F681)</f>
        <v/>
      </c>
    </row>
    <row r="682" spans="2:7" ht="25.5" x14ac:dyDescent="0.25">
      <c r="B682" s="15" t="s">
        <v>284</v>
      </c>
      <c r="C682" s="16"/>
      <c r="D682" s="3"/>
      <c r="E682" s="32"/>
      <c r="F682" s="13"/>
      <c r="G682" s="14" t="str">
        <f>IF(D682=0,"",D682*F682)</f>
        <v/>
      </c>
    </row>
    <row r="683" spans="2:7" x14ac:dyDescent="0.25">
      <c r="B683" s="30" t="s">
        <v>26</v>
      </c>
      <c r="C683" s="31" t="s">
        <v>27</v>
      </c>
      <c r="D683" s="3">
        <v>2308.1999999999998</v>
      </c>
      <c r="E683" s="32"/>
      <c r="F683" s="13">
        <v>48</v>
      </c>
      <c r="G683" s="14">
        <f>IF(D683=0,"",D683*F683)</f>
        <v>110793.59999999999</v>
      </c>
    </row>
    <row r="685" spans="2:7" x14ac:dyDescent="0.25">
      <c r="B685" s="19" t="s">
        <v>285</v>
      </c>
    </row>
    <row r="687" spans="2:7" ht="102" x14ac:dyDescent="0.25">
      <c r="B687" s="15" t="s">
        <v>286</v>
      </c>
      <c r="C687" s="16"/>
      <c r="D687" s="3"/>
      <c r="E687" s="32"/>
      <c r="F687" s="13"/>
      <c r="G687" s="33"/>
    </row>
    <row r="688" spans="2:7" x14ac:dyDescent="0.25">
      <c r="B688" s="15" t="s">
        <v>152</v>
      </c>
      <c r="C688" s="16"/>
      <c r="D688" s="3"/>
      <c r="E688" s="32"/>
      <c r="F688" s="13"/>
      <c r="G688" s="33"/>
    </row>
    <row r="689" spans="2:7" ht="25.5" x14ac:dyDescent="0.25">
      <c r="B689" s="15" t="s">
        <v>160</v>
      </c>
      <c r="C689" s="16"/>
      <c r="D689" s="3"/>
      <c r="E689" s="32"/>
      <c r="F689" s="13"/>
      <c r="G689" s="33"/>
    </row>
    <row r="690" spans="2:7" x14ac:dyDescent="0.25">
      <c r="B690" s="30" t="s">
        <v>26</v>
      </c>
      <c r="C690" s="31" t="s">
        <v>27</v>
      </c>
      <c r="D690" s="52">
        <v>25032.429899999977</v>
      </c>
      <c r="E690" s="32"/>
      <c r="F690" s="13">
        <v>7.49</v>
      </c>
      <c r="G690" s="14">
        <f t="shared" ref="G690:G701" si="29">IF(D690=0,"",D690*F690)</f>
        <v>187492.89995099982</v>
      </c>
    </row>
    <row r="691" spans="2:7" x14ac:dyDescent="0.25">
      <c r="B691" s="30"/>
      <c r="C691" s="31"/>
      <c r="D691" s="3"/>
      <c r="E691" s="32"/>
      <c r="F691" s="13"/>
      <c r="G691" s="14" t="str">
        <f t="shared" si="29"/>
        <v/>
      </c>
    </row>
    <row r="692" spans="2:7" ht="114.75" x14ac:dyDescent="0.25">
      <c r="B692" s="15" t="s">
        <v>287</v>
      </c>
      <c r="C692" s="16"/>
      <c r="D692" s="3"/>
      <c r="E692" s="32"/>
      <c r="F692" s="13"/>
      <c r="G692" s="14" t="str">
        <f t="shared" si="29"/>
        <v/>
      </c>
    </row>
    <row r="693" spans="2:7" ht="25.5" x14ac:dyDescent="0.25">
      <c r="B693" s="15" t="s">
        <v>288</v>
      </c>
      <c r="C693" s="16"/>
      <c r="D693" s="3"/>
      <c r="E693" s="32"/>
      <c r="F693" s="13"/>
      <c r="G693" s="14" t="str">
        <f t="shared" si="29"/>
        <v/>
      </c>
    </row>
    <row r="694" spans="2:7" x14ac:dyDescent="0.25">
      <c r="B694" s="15" t="s">
        <v>152</v>
      </c>
      <c r="C694" s="16"/>
      <c r="D694" s="3"/>
      <c r="E694" s="32"/>
      <c r="F694" s="13"/>
      <c r="G694" s="14" t="str">
        <f t="shared" si="29"/>
        <v/>
      </c>
    </row>
    <row r="695" spans="2:7" ht="25.5" x14ac:dyDescent="0.25">
      <c r="B695" s="15" t="s">
        <v>160</v>
      </c>
      <c r="C695" s="16"/>
      <c r="D695" s="3"/>
      <c r="E695" s="32"/>
      <c r="F695" s="13"/>
      <c r="G695" s="14" t="str">
        <f t="shared" si="29"/>
        <v/>
      </c>
    </row>
    <row r="696" spans="2:7" x14ac:dyDescent="0.25">
      <c r="B696" s="30" t="s">
        <v>26</v>
      </c>
      <c r="C696" s="31" t="s">
        <v>27</v>
      </c>
      <c r="D696" s="52">
        <v>856.7115</v>
      </c>
      <c r="E696" s="32"/>
      <c r="F696" s="13">
        <v>10.96</v>
      </c>
      <c r="G696" s="14">
        <f t="shared" si="29"/>
        <v>9389.5580399999999</v>
      </c>
    </row>
    <row r="697" spans="2:7" x14ac:dyDescent="0.25">
      <c r="B697" s="30"/>
      <c r="C697" s="31"/>
      <c r="D697" s="3"/>
      <c r="E697" s="32"/>
      <c r="F697" s="13"/>
      <c r="G697" s="14" t="str">
        <f t="shared" si="29"/>
        <v/>
      </c>
    </row>
    <row r="698" spans="2:7" x14ac:dyDescent="0.25">
      <c r="B698" s="30" t="s">
        <v>289</v>
      </c>
      <c r="C698" s="31"/>
      <c r="D698" s="3"/>
      <c r="E698" s="32"/>
      <c r="F698" s="13"/>
      <c r="G698" s="14" t="str">
        <f t="shared" si="29"/>
        <v/>
      </c>
    </row>
    <row r="699" spans="2:7" x14ac:dyDescent="0.25">
      <c r="B699" s="30"/>
      <c r="C699" s="31"/>
      <c r="D699" s="3"/>
      <c r="E699" s="32"/>
      <c r="F699" s="13"/>
      <c r="G699" s="14" t="str">
        <f t="shared" si="29"/>
        <v/>
      </c>
    </row>
    <row r="700" spans="2:7" ht="89.25" x14ac:dyDescent="0.25">
      <c r="B700" s="15" t="s">
        <v>290</v>
      </c>
      <c r="C700" s="16"/>
      <c r="D700" s="3"/>
      <c r="E700" s="32"/>
      <c r="F700" s="13"/>
      <c r="G700" s="14" t="str">
        <f t="shared" si="29"/>
        <v/>
      </c>
    </row>
    <row r="701" spans="2:7" x14ac:dyDescent="0.25">
      <c r="B701" s="15"/>
      <c r="C701" s="53" t="s">
        <v>27</v>
      </c>
      <c r="D701" s="3">
        <v>612.27</v>
      </c>
      <c r="E701" s="32"/>
      <c r="F701" s="13">
        <v>7.31</v>
      </c>
      <c r="G701" s="14">
        <f t="shared" si="29"/>
        <v>4475.6936999999998</v>
      </c>
    </row>
    <row r="703" spans="2:7" ht="89.25" x14ac:dyDescent="0.25">
      <c r="B703" s="15" t="s">
        <v>290</v>
      </c>
      <c r="C703" s="16"/>
      <c r="D703" s="3"/>
      <c r="E703" s="32"/>
      <c r="F703" s="13"/>
      <c r="G703" s="14" t="str">
        <f t="shared" ref="G703:G704" si="30">IF(D703=0,"",D703*F703)</f>
        <v/>
      </c>
    </row>
    <row r="704" spans="2:7" x14ac:dyDescent="0.25">
      <c r="B704" s="15"/>
      <c r="C704" s="53" t="s">
        <v>27</v>
      </c>
      <c r="D704" s="3">
        <v>612.27</v>
      </c>
      <c r="E704" s="32"/>
      <c r="F704" s="13">
        <v>7.31</v>
      </c>
      <c r="G704" s="14">
        <f t="shared" si="30"/>
        <v>4475.6936999999998</v>
      </c>
    </row>
    <row r="706" spans="1:7" ht="15.75" x14ac:dyDescent="0.25">
      <c r="A706" s="27" t="s">
        <v>291</v>
      </c>
    </row>
    <row r="707" spans="1:7" x14ac:dyDescent="0.25">
      <c r="B707" s="35" t="s">
        <v>363</v>
      </c>
    </row>
    <row r="708" spans="1:7" x14ac:dyDescent="0.25">
      <c r="B708" s="35"/>
    </row>
    <row r="709" spans="1:7" ht="25.5" x14ac:dyDescent="0.25">
      <c r="B709" s="54" t="s">
        <v>292</v>
      </c>
      <c r="C709" s="31"/>
      <c r="D709" s="3"/>
      <c r="E709" s="32"/>
      <c r="F709" s="13"/>
      <c r="G709" s="14" t="str">
        <f t="shared" ref="G709:G761" si="31">IF(D709=0,"",D709*F709)</f>
        <v/>
      </c>
    </row>
    <row r="710" spans="1:7" ht="38.25" x14ac:dyDescent="0.25">
      <c r="B710" s="30" t="s">
        <v>293</v>
      </c>
      <c r="C710" s="31"/>
      <c r="D710" s="3"/>
      <c r="E710" s="32"/>
      <c r="F710" s="13"/>
      <c r="G710" s="14" t="str">
        <f t="shared" si="31"/>
        <v/>
      </c>
    </row>
    <row r="711" spans="1:7" ht="38.25" x14ac:dyDescent="0.25">
      <c r="B711" s="30" t="s">
        <v>294</v>
      </c>
      <c r="C711" s="31"/>
      <c r="D711" s="3"/>
      <c r="E711" s="32"/>
      <c r="F711" s="13"/>
      <c r="G711" s="14" t="str">
        <f t="shared" si="31"/>
        <v/>
      </c>
    </row>
    <row r="712" spans="1:7" ht="38.25" x14ac:dyDescent="0.25">
      <c r="B712" s="30" t="s">
        <v>295</v>
      </c>
      <c r="C712" s="31"/>
      <c r="D712" s="3"/>
      <c r="E712" s="32"/>
      <c r="F712" s="13"/>
      <c r="G712" s="14" t="str">
        <f t="shared" si="31"/>
        <v/>
      </c>
    </row>
    <row r="713" spans="1:7" ht="25.5" x14ac:dyDescent="0.25">
      <c r="B713" s="30" t="s">
        <v>296</v>
      </c>
      <c r="C713" s="31"/>
      <c r="D713" s="3"/>
      <c r="E713" s="32"/>
      <c r="F713" s="13"/>
      <c r="G713" s="14" t="str">
        <f t="shared" si="31"/>
        <v/>
      </c>
    </row>
    <row r="714" spans="1:7" ht="38.25" x14ac:dyDescent="0.25">
      <c r="B714" s="30" t="s">
        <v>297</v>
      </c>
      <c r="C714" s="31"/>
      <c r="D714" s="3"/>
      <c r="E714" s="32"/>
      <c r="F714" s="13"/>
      <c r="G714" s="14" t="str">
        <f t="shared" si="31"/>
        <v/>
      </c>
    </row>
    <row r="715" spans="1:7" ht="25.5" x14ac:dyDescent="0.25">
      <c r="B715" s="30" t="s">
        <v>298</v>
      </c>
      <c r="C715" s="31"/>
      <c r="D715" s="3"/>
      <c r="E715" s="32"/>
      <c r="F715" s="13"/>
      <c r="G715" s="14" t="str">
        <f t="shared" si="31"/>
        <v/>
      </c>
    </row>
    <row r="716" spans="1:7" x14ac:dyDescent="0.25">
      <c r="B716" s="30"/>
      <c r="C716" s="31"/>
      <c r="D716" s="3"/>
      <c r="E716" s="32"/>
      <c r="F716" s="13"/>
      <c r="G716" s="14" t="str">
        <f t="shared" si="31"/>
        <v/>
      </c>
    </row>
    <row r="717" spans="1:7" x14ac:dyDescent="0.25">
      <c r="B717" s="30" t="s">
        <v>299</v>
      </c>
      <c r="C717" s="31"/>
      <c r="D717" s="3"/>
      <c r="E717" s="32"/>
      <c r="F717" s="13"/>
      <c r="G717" s="14" t="str">
        <f t="shared" si="31"/>
        <v/>
      </c>
    </row>
    <row r="718" spans="1:7" x14ac:dyDescent="0.25">
      <c r="B718" s="30"/>
      <c r="C718" s="31" t="s">
        <v>27</v>
      </c>
      <c r="D718" s="45">
        <v>87.52000000000001</v>
      </c>
      <c r="E718" s="32"/>
      <c r="F718" s="13">
        <v>32.159999999999997</v>
      </c>
      <c r="G718" s="14">
        <f t="shared" si="31"/>
        <v>2814.6432</v>
      </c>
    </row>
    <row r="719" spans="1:7" x14ac:dyDescent="0.25">
      <c r="B719" s="30"/>
      <c r="C719" s="31"/>
      <c r="D719" s="3"/>
      <c r="E719" s="32"/>
      <c r="F719" s="13"/>
      <c r="G719" s="14" t="str">
        <f t="shared" si="31"/>
        <v/>
      </c>
    </row>
    <row r="720" spans="1:7" x14ac:dyDescent="0.25">
      <c r="B720" s="30" t="s">
        <v>301</v>
      </c>
      <c r="C720" s="31"/>
      <c r="D720" s="3"/>
      <c r="E720" s="32"/>
      <c r="F720" s="13"/>
      <c r="G720" s="14" t="str">
        <f t="shared" si="31"/>
        <v/>
      </c>
    </row>
    <row r="721" spans="2:7" x14ac:dyDescent="0.25">
      <c r="B721" s="30" t="s">
        <v>302</v>
      </c>
      <c r="C721" s="31"/>
      <c r="D721" s="3"/>
      <c r="E721" s="32"/>
      <c r="F721" s="13"/>
      <c r="G721" s="14" t="str">
        <f t="shared" si="31"/>
        <v/>
      </c>
    </row>
    <row r="722" spans="2:7" x14ac:dyDescent="0.25">
      <c r="B722" s="30"/>
      <c r="C722" s="31" t="s">
        <v>27</v>
      </c>
      <c r="D722" s="3">
        <v>22</v>
      </c>
      <c r="E722" s="32"/>
      <c r="F722" s="13">
        <v>25.1</v>
      </c>
      <c r="G722" s="14">
        <f t="shared" si="31"/>
        <v>552.20000000000005</v>
      </c>
    </row>
    <row r="723" spans="2:7" x14ac:dyDescent="0.25">
      <c r="B723" s="30"/>
      <c r="C723" s="31"/>
      <c r="D723" s="3"/>
      <c r="E723" s="32"/>
      <c r="F723" s="13"/>
      <c r="G723" s="14" t="str">
        <f t="shared" si="31"/>
        <v/>
      </c>
    </row>
    <row r="724" spans="2:7" ht="38.25" x14ac:dyDescent="0.25">
      <c r="B724" s="55" t="s">
        <v>303</v>
      </c>
      <c r="C724" s="47"/>
      <c r="D724" s="56"/>
      <c r="E724" s="57"/>
      <c r="F724" s="58"/>
      <c r="G724" s="14" t="str">
        <f t="shared" si="31"/>
        <v/>
      </c>
    </row>
    <row r="725" spans="2:7" x14ac:dyDescent="0.25">
      <c r="B725" s="30"/>
      <c r="C725" s="31"/>
      <c r="D725" s="3"/>
      <c r="E725" s="32"/>
      <c r="F725" s="13"/>
      <c r="G725" s="14" t="str">
        <f t="shared" si="31"/>
        <v/>
      </c>
    </row>
    <row r="726" spans="2:7" ht="38.25" x14ac:dyDescent="0.25">
      <c r="B726" s="54" t="s">
        <v>304</v>
      </c>
      <c r="C726" s="31"/>
      <c r="D726" s="3"/>
      <c r="E726" s="32"/>
      <c r="F726" s="13"/>
      <c r="G726" s="14" t="str">
        <f t="shared" si="31"/>
        <v/>
      </c>
    </row>
    <row r="727" spans="2:7" ht="38.25" x14ac:dyDescent="0.25">
      <c r="B727" s="30" t="s">
        <v>305</v>
      </c>
      <c r="C727" s="31"/>
      <c r="D727" s="3"/>
      <c r="E727" s="32"/>
      <c r="F727" s="13"/>
      <c r="G727" s="14" t="str">
        <f t="shared" si="31"/>
        <v/>
      </c>
    </row>
    <row r="728" spans="2:7" ht="38.25" x14ac:dyDescent="0.25">
      <c r="B728" s="30" t="s">
        <v>306</v>
      </c>
      <c r="C728" s="34"/>
      <c r="D728" s="11"/>
      <c r="E728" s="12"/>
      <c r="F728" s="13"/>
      <c r="G728" s="14" t="str">
        <f t="shared" si="31"/>
        <v/>
      </c>
    </row>
    <row r="729" spans="2:7" ht="51" x14ac:dyDescent="0.25">
      <c r="B729" s="30" t="s">
        <v>307</v>
      </c>
      <c r="C729" s="31"/>
      <c r="D729" s="3"/>
      <c r="E729" s="32"/>
      <c r="F729" s="13"/>
      <c r="G729" s="14" t="str">
        <f t="shared" si="31"/>
        <v/>
      </c>
    </row>
    <row r="730" spans="2:7" ht="25.5" x14ac:dyDescent="0.25">
      <c r="B730" s="30" t="s">
        <v>308</v>
      </c>
      <c r="C730" s="31"/>
      <c r="D730" s="3"/>
      <c r="E730" s="32"/>
      <c r="F730" s="13"/>
      <c r="G730" s="14" t="str">
        <f t="shared" si="31"/>
        <v/>
      </c>
    </row>
    <row r="731" spans="2:7" x14ac:dyDescent="0.25">
      <c r="B731" s="54" t="s">
        <v>309</v>
      </c>
      <c r="C731" s="31"/>
      <c r="D731" s="3"/>
      <c r="E731" s="32"/>
      <c r="F731" s="13"/>
      <c r="G731" s="14" t="str">
        <f t="shared" si="31"/>
        <v/>
      </c>
    </row>
    <row r="732" spans="2:7" ht="27" x14ac:dyDescent="0.25">
      <c r="B732" s="30" t="s">
        <v>310</v>
      </c>
      <c r="C732" s="31"/>
      <c r="D732" s="3"/>
      <c r="E732" s="32"/>
      <c r="F732" s="13"/>
      <c r="G732" s="14" t="str">
        <f t="shared" si="31"/>
        <v/>
      </c>
    </row>
    <row r="733" spans="2:7" ht="40.5" x14ac:dyDescent="0.25">
      <c r="B733" s="30" t="s">
        <v>311</v>
      </c>
      <c r="C733" s="31"/>
      <c r="D733" s="3"/>
      <c r="E733" s="32"/>
      <c r="F733" s="13"/>
      <c r="G733" s="14" t="str">
        <f t="shared" si="31"/>
        <v/>
      </c>
    </row>
    <row r="734" spans="2:7" ht="40.5" x14ac:dyDescent="0.25">
      <c r="B734" s="30" t="s">
        <v>312</v>
      </c>
      <c r="C734" s="31"/>
      <c r="D734" s="3"/>
      <c r="E734" s="32"/>
      <c r="F734" s="13"/>
      <c r="G734" s="14" t="str">
        <f t="shared" si="31"/>
        <v/>
      </c>
    </row>
    <row r="735" spans="2:7" ht="54" x14ac:dyDescent="0.25">
      <c r="B735" s="30" t="s">
        <v>313</v>
      </c>
      <c r="C735" s="31"/>
      <c r="D735" s="3"/>
      <c r="E735" s="32"/>
      <c r="F735" s="13"/>
      <c r="G735" s="14" t="str">
        <f t="shared" si="31"/>
        <v/>
      </c>
    </row>
    <row r="736" spans="2:7" ht="40.5" x14ac:dyDescent="0.25">
      <c r="B736" s="30" t="s">
        <v>314</v>
      </c>
      <c r="C736" s="31"/>
      <c r="D736" s="3"/>
      <c r="E736" s="32"/>
      <c r="F736" s="13"/>
      <c r="G736" s="14" t="str">
        <f t="shared" si="31"/>
        <v/>
      </c>
    </row>
    <row r="737" spans="2:7" ht="25.5" x14ac:dyDescent="0.25">
      <c r="B737" s="30" t="s">
        <v>315</v>
      </c>
      <c r="C737" s="31"/>
      <c r="D737" s="3"/>
      <c r="E737" s="32"/>
      <c r="F737" s="13"/>
      <c r="G737" s="14" t="str">
        <f t="shared" si="31"/>
        <v/>
      </c>
    </row>
    <row r="738" spans="2:7" x14ac:dyDescent="0.25">
      <c r="B738" s="30"/>
      <c r="C738" s="31"/>
      <c r="D738" s="3"/>
      <c r="E738" s="32"/>
      <c r="F738" s="13"/>
      <c r="G738" s="14" t="str">
        <f t="shared" si="31"/>
        <v/>
      </c>
    </row>
    <row r="739" spans="2:7" x14ac:dyDescent="0.25">
      <c r="B739" s="30" t="s">
        <v>299</v>
      </c>
      <c r="C739" s="31"/>
      <c r="D739" s="3"/>
      <c r="E739" s="32"/>
      <c r="F739" s="13"/>
      <c r="G739" s="14" t="str">
        <f t="shared" si="31"/>
        <v/>
      </c>
    </row>
    <row r="740" spans="2:7" x14ac:dyDescent="0.25">
      <c r="B740" s="30"/>
      <c r="C740" s="31" t="s">
        <v>27</v>
      </c>
      <c r="D740" s="45">
        <v>5289.17</v>
      </c>
      <c r="E740" s="32"/>
      <c r="F740" s="13">
        <v>54.17</v>
      </c>
      <c r="G740" s="14">
        <f t="shared" si="31"/>
        <v>286514.33890000003</v>
      </c>
    </row>
    <row r="741" spans="2:7" x14ac:dyDescent="0.25">
      <c r="B741" s="30"/>
      <c r="C741" s="31"/>
      <c r="D741" s="3"/>
      <c r="E741" s="32"/>
      <c r="F741" s="13"/>
      <c r="G741" s="14" t="str">
        <f t="shared" si="31"/>
        <v/>
      </c>
    </row>
    <row r="742" spans="2:7" x14ac:dyDescent="0.25">
      <c r="B742" s="30" t="s">
        <v>300</v>
      </c>
      <c r="C742" s="31"/>
      <c r="D742" s="3"/>
      <c r="E742" s="32"/>
      <c r="F742" s="13"/>
      <c r="G742" s="14" t="str">
        <f t="shared" si="31"/>
        <v/>
      </c>
    </row>
    <row r="743" spans="2:7" ht="63.75" x14ac:dyDescent="0.25">
      <c r="B743" s="15" t="s">
        <v>316</v>
      </c>
      <c r="C743" s="31"/>
      <c r="D743" s="3"/>
      <c r="E743" s="32"/>
      <c r="F743" s="13"/>
      <c r="G743" s="14" t="str">
        <f t="shared" si="31"/>
        <v/>
      </c>
    </row>
    <row r="744" spans="2:7" x14ac:dyDescent="0.25">
      <c r="B744" s="30"/>
      <c r="C744" s="31"/>
      <c r="D744" s="3"/>
      <c r="E744" s="32"/>
      <c r="F744" s="13"/>
      <c r="G744" s="14" t="str">
        <f t="shared" si="31"/>
        <v/>
      </c>
    </row>
    <row r="745" spans="2:7" x14ac:dyDescent="0.25">
      <c r="B745" s="15" t="s">
        <v>317</v>
      </c>
      <c r="C745" s="31"/>
      <c r="D745" s="3"/>
      <c r="E745" s="32"/>
      <c r="F745" s="13"/>
      <c r="G745" s="14" t="str">
        <f t="shared" si="31"/>
        <v/>
      </c>
    </row>
    <row r="746" spans="2:7" x14ac:dyDescent="0.25">
      <c r="B746" s="15"/>
      <c r="C746" s="37" t="s">
        <v>168</v>
      </c>
      <c r="D746" s="3">
        <v>25</v>
      </c>
      <c r="E746" s="32"/>
      <c r="F746" s="13">
        <v>32</v>
      </c>
      <c r="G746" s="14">
        <f t="shared" si="31"/>
        <v>800</v>
      </c>
    </row>
    <row r="747" spans="2:7" x14ac:dyDescent="0.25">
      <c r="B747" s="15"/>
      <c r="C747" s="31"/>
      <c r="D747" s="3"/>
      <c r="E747" s="32"/>
      <c r="F747" s="13"/>
      <c r="G747" s="14" t="str">
        <f t="shared" si="31"/>
        <v/>
      </c>
    </row>
    <row r="748" spans="2:7" x14ac:dyDescent="0.25">
      <c r="B748" s="15" t="s">
        <v>318</v>
      </c>
      <c r="C748" s="31"/>
      <c r="D748" s="3"/>
      <c r="E748" s="32"/>
      <c r="F748" s="13"/>
      <c r="G748" s="14" t="str">
        <f t="shared" si="31"/>
        <v/>
      </c>
    </row>
    <row r="749" spans="2:7" x14ac:dyDescent="0.25">
      <c r="B749" s="15"/>
      <c r="C749" s="37" t="s">
        <v>168</v>
      </c>
      <c r="D749" s="3">
        <v>155</v>
      </c>
      <c r="E749" s="32"/>
      <c r="F749" s="13">
        <v>37</v>
      </c>
      <c r="G749" s="14">
        <f t="shared" si="31"/>
        <v>5735</v>
      </c>
    </row>
    <row r="750" spans="2:7" x14ac:dyDescent="0.25">
      <c r="B750" s="15"/>
      <c r="C750" s="31"/>
      <c r="D750" s="3"/>
      <c r="E750" s="32"/>
      <c r="F750" s="13"/>
      <c r="G750" s="14" t="str">
        <f t="shared" si="31"/>
        <v/>
      </c>
    </row>
    <row r="751" spans="2:7" ht="25.5" x14ac:dyDescent="0.25">
      <c r="B751" s="54" t="s">
        <v>319</v>
      </c>
      <c r="C751" s="31"/>
      <c r="D751" s="3"/>
      <c r="E751" s="32"/>
      <c r="F751" s="13"/>
      <c r="G751" s="14" t="str">
        <f t="shared" si="31"/>
        <v/>
      </c>
    </row>
    <row r="752" spans="2:7" ht="38.25" x14ac:dyDescent="0.25">
      <c r="B752" s="30" t="s">
        <v>320</v>
      </c>
      <c r="C752" s="31"/>
      <c r="D752" s="3"/>
      <c r="E752" s="32"/>
      <c r="F752" s="13"/>
      <c r="G752" s="14" t="str">
        <f t="shared" si="31"/>
        <v/>
      </c>
    </row>
    <row r="753" spans="2:7" ht="38.25" x14ac:dyDescent="0.25">
      <c r="B753" s="30" t="s">
        <v>321</v>
      </c>
      <c r="C753" s="31"/>
      <c r="D753" s="3"/>
      <c r="E753" s="32"/>
      <c r="F753" s="13"/>
      <c r="G753" s="14" t="str">
        <f t="shared" si="31"/>
        <v/>
      </c>
    </row>
    <row r="754" spans="2:7" ht="63.75" x14ac:dyDescent="0.25">
      <c r="B754" s="30" t="s">
        <v>322</v>
      </c>
      <c r="C754" s="31"/>
      <c r="D754" s="3"/>
      <c r="E754" s="32"/>
      <c r="F754" s="13"/>
      <c r="G754" s="14" t="str">
        <f t="shared" si="31"/>
        <v/>
      </c>
    </row>
    <row r="755" spans="2:7" ht="25.5" x14ac:dyDescent="0.25">
      <c r="B755" s="30" t="s">
        <v>323</v>
      </c>
      <c r="C755" s="31"/>
      <c r="D755" s="3"/>
      <c r="E755" s="32"/>
      <c r="F755" s="13"/>
      <c r="G755" s="14" t="str">
        <f t="shared" si="31"/>
        <v/>
      </c>
    </row>
    <row r="756" spans="2:7" x14ac:dyDescent="0.25">
      <c r="B756" s="30" t="s">
        <v>324</v>
      </c>
      <c r="C756" s="31"/>
      <c r="D756" s="3"/>
      <c r="E756" s="32"/>
      <c r="F756" s="13"/>
      <c r="G756" s="14" t="str">
        <f t="shared" si="31"/>
        <v/>
      </c>
    </row>
    <row r="757" spans="2:7" ht="40.5" x14ac:dyDescent="0.25">
      <c r="B757" s="30" t="s">
        <v>325</v>
      </c>
      <c r="C757" s="31"/>
      <c r="D757" s="3"/>
      <c r="E757" s="32"/>
      <c r="F757" s="13"/>
      <c r="G757" s="14" t="str">
        <f t="shared" si="31"/>
        <v/>
      </c>
    </row>
    <row r="758" spans="2:7" x14ac:dyDescent="0.25">
      <c r="B758" s="30" t="s">
        <v>326</v>
      </c>
      <c r="C758" s="31"/>
      <c r="D758" s="3"/>
      <c r="E758" s="32"/>
      <c r="F758" s="13"/>
      <c r="G758" s="14" t="str">
        <f t="shared" si="31"/>
        <v/>
      </c>
    </row>
    <row r="759" spans="2:7" x14ac:dyDescent="0.25">
      <c r="B759" s="30"/>
      <c r="C759" s="31"/>
      <c r="D759" s="3"/>
      <c r="E759" s="32"/>
      <c r="F759" s="13"/>
      <c r="G759" s="14" t="str">
        <f t="shared" si="31"/>
        <v/>
      </c>
    </row>
    <row r="760" spans="2:7" x14ac:dyDescent="0.25">
      <c r="B760" s="30" t="s">
        <v>299</v>
      </c>
      <c r="C760" s="31"/>
      <c r="D760" s="3"/>
      <c r="E760" s="32"/>
      <c r="F760" s="13"/>
      <c r="G760" s="14" t="str">
        <f t="shared" si="31"/>
        <v/>
      </c>
    </row>
    <row r="761" spans="2:7" x14ac:dyDescent="0.25">
      <c r="B761" s="30"/>
      <c r="C761" s="31" t="s">
        <v>27</v>
      </c>
      <c r="D761" s="45">
        <v>1379.38</v>
      </c>
      <c r="E761" s="32"/>
      <c r="F761" s="13">
        <v>49.35</v>
      </c>
      <c r="G761" s="14">
        <f t="shared" si="31"/>
        <v>68072.403000000006</v>
      </c>
    </row>
    <row r="762" spans="2:7" x14ac:dyDescent="0.25">
      <c r="B762" s="30"/>
      <c r="C762" s="31"/>
      <c r="D762" s="3"/>
      <c r="E762" s="32"/>
      <c r="F762" s="13"/>
      <c r="G762" s="14" t="str">
        <f t="shared" ref="G762:G823" si="32">IF(D762=0,"",D762*F762)</f>
        <v/>
      </c>
    </row>
    <row r="763" spans="2:7" ht="38.25" x14ac:dyDescent="0.25">
      <c r="B763" s="30" t="s">
        <v>327</v>
      </c>
      <c r="C763" s="31"/>
      <c r="D763" s="3"/>
      <c r="E763" s="32"/>
      <c r="F763" s="13"/>
      <c r="G763" s="14" t="str">
        <f t="shared" si="32"/>
        <v/>
      </c>
    </row>
    <row r="764" spans="2:7" x14ac:dyDescent="0.25">
      <c r="B764" s="30"/>
      <c r="C764" s="31"/>
      <c r="D764" s="3"/>
      <c r="E764" s="32"/>
      <c r="F764" s="13"/>
      <c r="G764" s="14" t="str">
        <f t="shared" si="32"/>
        <v/>
      </c>
    </row>
    <row r="765" spans="2:7" x14ac:dyDescent="0.25">
      <c r="B765" s="30"/>
      <c r="C765" s="31"/>
      <c r="D765" s="3"/>
      <c r="E765" s="32"/>
      <c r="F765" s="13"/>
      <c r="G765" s="14" t="str">
        <f t="shared" si="32"/>
        <v/>
      </c>
    </row>
    <row r="766" spans="2:7" ht="38.25" x14ac:dyDescent="0.25">
      <c r="B766" s="54" t="s">
        <v>328</v>
      </c>
      <c r="C766" s="31"/>
      <c r="D766" s="3"/>
      <c r="E766" s="32"/>
      <c r="F766" s="13"/>
      <c r="G766" s="14" t="str">
        <f t="shared" si="32"/>
        <v/>
      </c>
    </row>
    <row r="767" spans="2:7" ht="76.5" x14ac:dyDescent="0.25">
      <c r="B767" s="30" t="s">
        <v>329</v>
      </c>
      <c r="C767" s="31"/>
      <c r="D767" s="3"/>
      <c r="E767" s="32"/>
      <c r="F767" s="13"/>
      <c r="G767" s="14" t="str">
        <f t="shared" si="32"/>
        <v/>
      </c>
    </row>
    <row r="768" spans="2:7" ht="25.5" x14ac:dyDescent="0.25">
      <c r="B768" s="30" t="s">
        <v>330</v>
      </c>
      <c r="C768" s="31"/>
      <c r="D768" s="3"/>
      <c r="E768" s="32"/>
      <c r="F768" s="13"/>
      <c r="G768" s="14" t="str">
        <f t="shared" si="32"/>
        <v/>
      </c>
    </row>
    <row r="769" spans="2:7" ht="76.5" x14ac:dyDescent="0.25">
      <c r="B769" s="30" t="s">
        <v>331</v>
      </c>
      <c r="C769" s="31"/>
      <c r="D769" s="3"/>
      <c r="E769" s="32"/>
      <c r="F769" s="13"/>
      <c r="G769" s="14" t="str">
        <f t="shared" si="32"/>
        <v/>
      </c>
    </row>
    <row r="770" spans="2:7" x14ac:dyDescent="0.25">
      <c r="B770" s="30" t="s">
        <v>332</v>
      </c>
      <c r="C770" s="31"/>
      <c r="D770" s="3"/>
      <c r="E770" s="32"/>
      <c r="F770" s="13"/>
      <c r="G770" s="14" t="str">
        <f t="shared" si="32"/>
        <v/>
      </c>
    </row>
    <row r="771" spans="2:7" x14ac:dyDescent="0.25">
      <c r="B771" s="30" t="s">
        <v>333</v>
      </c>
      <c r="C771" s="31"/>
      <c r="D771" s="3"/>
      <c r="E771" s="32"/>
      <c r="F771" s="13"/>
      <c r="G771" s="14" t="str">
        <f t="shared" si="32"/>
        <v/>
      </c>
    </row>
    <row r="772" spans="2:7" ht="25.5" x14ac:dyDescent="0.25">
      <c r="B772" s="30" t="s">
        <v>334</v>
      </c>
      <c r="C772" s="31"/>
      <c r="D772" s="3"/>
      <c r="E772" s="32"/>
      <c r="F772" s="13"/>
      <c r="G772" s="14" t="str">
        <f t="shared" si="32"/>
        <v/>
      </c>
    </row>
    <row r="773" spans="2:7" x14ac:dyDescent="0.25">
      <c r="B773" s="30" t="s">
        <v>335</v>
      </c>
      <c r="C773" s="31"/>
      <c r="D773" s="3"/>
      <c r="E773" s="32"/>
      <c r="F773" s="13"/>
      <c r="G773" s="14" t="str">
        <f t="shared" si="32"/>
        <v/>
      </c>
    </row>
    <row r="774" spans="2:7" x14ac:dyDescent="0.25">
      <c r="B774" s="30" t="s">
        <v>336</v>
      </c>
      <c r="C774" s="31"/>
      <c r="D774" s="3"/>
      <c r="E774" s="32"/>
      <c r="F774" s="13"/>
      <c r="G774" s="14" t="str">
        <f t="shared" si="32"/>
        <v/>
      </c>
    </row>
    <row r="775" spans="2:7" ht="25.5" x14ac:dyDescent="0.25">
      <c r="B775" s="30" t="s">
        <v>337</v>
      </c>
      <c r="C775" s="31"/>
      <c r="D775" s="3"/>
      <c r="E775" s="32"/>
      <c r="F775" s="13"/>
      <c r="G775" s="14" t="str">
        <f t="shared" si="32"/>
        <v/>
      </c>
    </row>
    <row r="776" spans="2:7" ht="38.25" x14ac:dyDescent="0.25">
      <c r="B776" s="38" t="s">
        <v>338</v>
      </c>
      <c r="C776" s="31"/>
      <c r="D776" s="3"/>
      <c r="E776" s="32"/>
      <c r="F776" s="13"/>
      <c r="G776" s="14" t="str">
        <f t="shared" si="32"/>
        <v/>
      </c>
    </row>
    <row r="777" spans="2:7" x14ac:dyDescent="0.25">
      <c r="B777" s="30" t="s">
        <v>339</v>
      </c>
      <c r="C777" s="31"/>
      <c r="D777" s="3"/>
      <c r="E777" s="32"/>
      <c r="F777" s="13"/>
      <c r="G777" s="14" t="str">
        <f t="shared" si="32"/>
        <v/>
      </c>
    </row>
    <row r="778" spans="2:7" x14ac:dyDescent="0.25">
      <c r="B778" s="30"/>
      <c r="C778" s="31"/>
      <c r="D778" s="3"/>
      <c r="E778" s="32"/>
      <c r="F778" s="13"/>
      <c r="G778" s="14" t="str">
        <f t="shared" si="32"/>
        <v/>
      </c>
    </row>
    <row r="779" spans="2:7" x14ac:dyDescent="0.25">
      <c r="B779" s="30"/>
      <c r="C779" s="31"/>
      <c r="D779" s="3"/>
      <c r="E779" s="32"/>
      <c r="F779" s="13"/>
      <c r="G779" s="14" t="str">
        <f t="shared" si="32"/>
        <v/>
      </c>
    </row>
    <row r="780" spans="2:7" x14ac:dyDescent="0.25">
      <c r="B780" s="30" t="s">
        <v>299</v>
      </c>
      <c r="C780" s="31" t="s">
        <v>27</v>
      </c>
      <c r="D780" s="45">
        <v>3008.72</v>
      </c>
      <c r="E780" s="32"/>
      <c r="F780" s="13">
        <v>73.75</v>
      </c>
      <c r="G780" s="14">
        <f t="shared" si="32"/>
        <v>221893.09999999998</v>
      </c>
    </row>
    <row r="781" spans="2:7" x14ac:dyDescent="0.25">
      <c r="B781" s="30"/>
      <c r="C781" s="31"/>
      <c r="D781" s="3"/>
      <c r="E781" s="32"/>
      <c r="F781" s="13"/>
      <c r="G781" s="14" t="str">
        <f t="shared" si="32"/>
        <v/>
      </c>
    </row>
    <row r="782" spans="2:7" x14ac:dyDescent="0.25">
      <c r="B782" s="30" t="s">
        <v>300</v>
      </c>
      <c r="C782" s="31"/>
      <c r="D782" s="3"/>
      <c r="E782" s="32"/>
      <c r="F782" s="13"/>
      <c r="G782" s="14" t="str">
        <f t="shared" si="32"/>
        <v/>
      </c>
    </row>
    <row r="783" spans="2:7" x14ac:dyDescent="0.25">
      <c r="B783" s="30"/>
      <c r="C783" s="31"/>
      <c r="D783" s="3"/>
      <c r="E783" s="32"/>
      <c r="F783" s="13"/>
      <c r="G783" s="14" t="str">
        <f t="shared" si="32"/>
        <v/>
      </c>
    </row>
    <row r="784" spans="2:7" x14ac:dyDescent="0.25">
      <c r="B784" s="30" t="s">
        <v>340</v>
      </c>
      <c r="C784" s="31"/>
      <c r="D784" s="3"/>
      <c r="E784" s="32"/>
      <c r="F784" s="13"/>
      <c r="G784" s="14" t="str">
        <f t="shared" si="32"/>
        <v/>
      </c>
    </row>
    <row r="785" spans="2:7" x14ac:dyDescent="0.25">
      <c r="B785" s="30"/>
      <c r="C785" s="37" t="s">
        <v>168</v>
      </c>
      <c r="D785" s="3">
        <v>190</v>
      </c>
      <c r="E785" s="32"/>
      <c r="F785" s="13">
        <v>67</v>
      </c>
      <c r="G785" s="14">
        <f t="shared" si="32"/>
        <v>12730</v>
      </c>
    </row>
    <row r="786" spans="2:7" x14ac:dyDescent="0.25">
      <c r="B786" s="30"/>
      <c r="C786" s="31"/>
      <c r="D786" s="3"/>
      <c r="E786" s="32"/>
      <c r="F786" s="13"/>
      <c r="G786" s="14" t="str">
        <f t="shared" si="32"/>
        <v/>
      </c>
    </row>
    <row r="787" spans="2:7" ht="25.5" x14ac:dyDescent="0.25">
      <c r="B787" s="54" t="s">
        <v>341</v>
      </c>
      <c r="C787" s="34"/>
      <c r="D787" s="3"/>
      <c r="E787" s="32"/>
      <c r="F787" s="13"/>
      <c r="G787" s="14" t="str">
        <f t="shared" si="32"/>
        <v/>
      </c>
    </row>
    <row r="788" spans="2:7" x14ac:dyDescent="0.25">
      <c r="B788" s="30"/>
      <c r="C788" s="34"/>
      <c r="D788" s="3"/>
      <c r="E788" s="32"/>
      <c r="F788" s="13"/>
      <c r="G788" s="14" t="str">
        <f t="shared" si="32"/>
        <v/>
      </c>
    </row>
    <row r="789" spans="2:7" x14ac:dyDescent="0.25">
      <c r="B789" s="30" t="s">
        <v>342</v>
      </c>
      <c r="C789" s="34"/>
      <c r="D789" s="3"/>
      <c r="E789" s="32"/>
      <c r="F789" s="13"/>
      <c r="G789" s="14" t="str">
        <f t="shared" si="32"/>
        <v/>
      </c>
    </row>
    <row r="790" spans="2:7" ht="51" x14ac:dyDescent="0.25">
      <c r="B790" s="30" t="s">
        <v>343</v>
      </c>
      <c r="C790" s="31"/>
      <c r="D790" s="3"/>
      <c r="E790" s="32"/>
      <c r="F790" s="13"/>
      <c r="G790" s="14" t="str">
        <f t="shared" si="32"/>
        <v/>
      </c>
    </row>
    <row r="791" spans="2:7" ht="63.75" x14ac:dyDescent="0.25">
      <c r="B791" s="30" t="s">
        <v>344</v>
      </c>
      <c r="C791" s="31"/>
      <c r="D791" s="3"/>
      <c r="E791" s="32"/>
      <c r="F791" s="13"/>
      <c r="G791" s="14" t="str">
        <f t="shared" si="32"/>
        <v/>
      </c>
    </row>
    <row r="792" spans="2:7" ht="25.5" x14ac:dyDescent="0.25">
      <c r="B792" s="30" t="s">
        <v>345</v>
      </c>
      <c r="C792" s="31"/>
      <c r="D792" s="3"/>
      <c r="E792" s="32"/>
      <c r="F792" s="13"/>
      <c r="G792" s="14" t="str">
        <f t="shared" si="32"/>
        <v/>
      </c>
    </row>
    <row r="793" spans="2:7" x14ac:dyDescent="0.25">
      <c r="B793" s="30" t="s">
        <v>346</v>
      </c>
      <c r="C793" s="31"/>
      <c r="D793" s="3"/>
      <c r="E793" s="32"/>
      <c r="F793" s="13"/>
      <c r="G793" s="14" t="str">
        <f t="shared" si="32"/>
        <v/>
      </c>
    </row>
    <row r="794" spans="2:7" x14ac:dyDescent="0.25">
      <c r="B794" s="30" t="s">
        <v>347</v>
      </c>
      <c r="C794" s="31"/>
      <c r="D794" s="3"/>
      <c r="E794" s="32"/>
      <c r="F794" s="13"/>
      <c r="G794" s="14" t="str">
        <f t="shared" si="32"/>
        <v/>
      </c>
    </row>
    <row r="795" spans="2:7" x14ac:dyDescent="0.25">
      <c r="B795" s="30"/>
      <c r="C795" s="31" t="s">
        <v>27</v>
      </c>
      <c r="D795" s="45">
        <v>195.32</v>
      </c>
      <c r="E795" s="32"/>
      <c r="F795" s="13">
        <v>65.3</v>
      </c>
      <c r="G795" s="14">
        <f t="shared" si="32"/>
        <v>12754.395999999999</v>
      </c>
    </row>
    <row r="796" spans="2:7" x14ac:dyDescent="0.25">
      <c r="B796" s="30"/>
      <c r="C796" s="31"/>
      <c r="D796" s="3"/>
      <c r="E796" s="32"/>
      <c r="F796" s="13"/>
      <c r="G796" s="14" t="str">
        <f t="shared" si="32"/>
        <v/>
      </c>
    </row>
    <row r="797" spans="2:7" x14ac:dyDescent="0.25">
      <c r="B797" s="30" t="s">
        <v>348</v>
      </c>
      <c r="C797" s="31"/>
      <c r="D797" s="3"/>
      <c r="E797" s="32"/>
      <c r="F797" s="13"/>
      <c r="G797" s="14" t="str">
        <f t="shared" si="32"/>
        <v/>
      </c>
    </row>
    <row r="798" spans="2:7" ht="25.5" x14ac:dyDescent="0.25">
      <c r="B798" s="30" t="s">
        <v>349</v>
      </c>
      <c r="C798" s="31"/>
      <c r="D798" s="3"/>
      <c r="E798" s="32"/>
      <c r="F798" s="13"/>
      <c r="G798" s="14" t="str">
        <f t="shared" si="32"/>
        <v/>
      </c>
    </row>
    <row r="799" spans="2:7" ht="25.5" x14ac:dyDescent="0.25">
      <c r="B799" s="30" t="s">
        <v>350</v>
      </c>
      <c r="C799" s="31"/>
      <c r="D799" s="3"/>
      <c r="E799" s="32"/>
      <c r="F799" s="13"/>
      <c r="G799" s="14" t="str">
        <f t="shared" si="32"/>
        <v/>
      </c>
    </row>
    <row r="800" spans="2:7" x14ac:dyDescent="0.25">
      <c r="B800" s="30" t="s">
        <v>351</v>
      </c>
      <c r="C800" s="31"/>
      <c r="D800" s="3"/>
      <c r="E800" s="32"/>
      <c r="F800" s="13"/>
      <c r="G800" s="14" t="str">
        <f t="shared" si="32"/>
        <v/>
      </c>
    </row>
    <row r="801" spans="2:7" x14ac:dyDescent="0.25">
      <c r="B801" s="30" t="s">
        <v>352</v>
      </c>
      <c r="C801" s="31"/>
      <c r="D801" s="3"/>
      <c r="E801" s="32"/>
      <c r="F801" s="13"/>
      <c r="G801" s="14" t="str">
        <f t="shared" si="32"/>
        <v/>
      </c>
    </row>
    <row r="802" spans="2:7" ht="38.25" x14ac:dyDescent="0.25">
      <c r="B802" s="30" t="s">
        <v>353</v>
      </c>
      <c r="C802" s="31"/>
      <c r="D802" s="3"/>
      <c r="E802" s="32"/>
      <c r="F802" s="13"/>
      <c r="G802" s="14" t="str">
        <f t="shared" si="32"/>
        <v/>
      </c>
    </row>
    <row r="803" spans="2:7" ht="25.5" x14ac:dyDescent="0.25">
      <c r="B803" s="30" t="s">
        <v>354</v>
      </c>
      <c r="C803" s="31"/>
      <c r="D803" s="3"/>
      <c r="E803" s="32"/>
      <c r="F803" s="13"/>
      <c r="G803" s="14" t="str">
        <f t="shared" si="32"/>
        <v/>
      </c>
    </row>
    <row r="804" spans="2:7" x14ac:dyDescent="0.25">
      <c r="B804" s="30"/>
      <c r="C804" s="31" t="s">
        <v>27</v>
      </c>
      <c r="D804" s="45">
        <v>195.32</v>
      </c>
      <c r="E804" s="32"/>
      <c r="F804" s="13">
        <v>83</v>
      </c>
      <c r="G804" s="14">
        <f t="shared" si="32"/>
        <v>16211.56</v>
      </c>
    </row>
    <row r="805" spans="2:7" x14ac:dyDescent="0.25">
      <c r="B805" s="30"/>
      <c r="C805" s="31"/>
      <c r="D805" s="3"/>
      <c r="E805" s="32"/>
      <c r="F805" s="13"/>
      <c r="G805" s="14" t="str">
        <f t="shared" si="32"/>
        <v/>
      </c>
    </row>
    <row r="806" spans="2:7" ht="25.5" x14ac:dyDescent="0.25">
      <c r="B806" s="54" t="s">
        <v>355</v>
      </c>
      <c r="C806" s="31"/>
      <c r="D806" s="3"/>
      <c r="E806" s="32"/>
      <c r="F806" s="13"/>
      <c r="G806" s="14" t="str">
        <f t="shared" si="32"/>
        <v/>
      </c>
    </row>
    <row r="807" spans="2:7" x14ac:dyDescent="0.25">
      <c r="B807" s="30"/>
      <c r="C807" s="31"/>
      <c r="D807" s="3"/>
      <c r="E807" s="32"/>
      <c r="F807" s="13"/>
      <c r="G807" s="14" t="str">
        <f t="shared" si="32"/>
        <v/>
      </c>
    </row>
    <row r="808" spans="2:7" ht="51" x14ac:dyDescent="0.25">
      <c r="B808" s="30" t="s">
        <v>343</v>
      </c>
      <c r="C808" s="31"/>
      <c r="D808" s="3"/>
      <c r="E808" s="32"/>
      <c r="F808" s="13"/>
      <c r="G808" s="14" t="str">
        <f t="shared" si="32"/>
        <v/>
      </c>
    </row>
    <row r="809" spans="2:7" ht="63.75" x14ac:dyDescent="0.25">
      <c r="B809" s="30" t="s">
        <v>344</v>
      </c>
      <c r="C809" s="31"/>
      <c r="D809" s="3"/>
      <c r="E809" s="32"/>
      <c r="F809" s="13"/>
      <c r="G809" s="14" t="str">
        <f t="shared" si="32"/>
        <v/>
      </c>
    </row>
    <row r="810" spans="2:7" ht="25.5" x14ac:dyDescent="0.25">
      <c r="B810" s="30" t="s">
        <v>345</v>
      </c>
      <c r="C810" s="31"/>
      <c r="D810" s="3"/>
      <c r="E810" s="32"/>
      <c r="F810" s="13"/>
      <c r="G810" s="14" t="str">
        <f t="shared" si="32"/>
        <v/>
      </c>
    </row>
    <row r="811" spans="2:7" x14ac:dyDescent="0.25">
      <c r="B811" s="30" t="s">
        <v>346</v>
      </c>
      <c r="C811" s="31"/>
      <c r="D811" s="3"/>
      <c r="E811" s="32"/>
      <c r="F811" s="13"/>
      <c r="G811" s="14" t="str">
        <f t="shared" si="32"/>
        <v/>
      </c>
    </row>
    <row r="812" spans="2:7" x14ac:dyDescent="0.25">
      <c r="B812" s="30" t="s">
        <v>347</v>
      </c>
      <c r="C812" s="31"/>
      <c r="D812" s="3"/>
      <c r="E812" s="32"/>
      <c r="F812" s="13"/>
      <c r="G812" s="14" t="str">
        <f t="shared" si="32"/>
        <v/>
      </c>
    </row>
    <row r="813" spans="2:7" x14ac:dyDescent="0.25">
      <c r="B813" s="30"/>
      <c r="C813" s="31" t="s">
        <v>27</v>
      </c>
      <c r="D813" s="45">
        <v>253.96</v>
      </c>
      <c r="E813" s="32"/>
      <c r="F813" s="13">
        <v>65.3</v>
      </c>
      <c r="G813" s="14">
        <f t="shared" si="32"/>
        <v>16583.588</v>
      </c>
    </row>
    <row r="814" spans="2:7" x14ac:dyDescent="0.25">
      <c r="B814" s="30"/>
      <c r="C814" s="31"/>
      <c r="D814" s="3"/>
      <c r="E814" s="32"/>
      <c r="F814" s="13"/>
      <c r="G814" s="14" t="str">
        <f t="shared" si="32"/>
        <v/>
      </c>
    </row>
    <row r="815" spans="2:7" x14ac:dyDescent="0.25">
      <c r="B815" s="30" t="s">
        <v>356</v>
      </c>
      <c r="C815" s="31"/>
      <c r="D815" s="3"/>
      <c r="E815" s="32"/>
      <c r="F815" s="13"/>
      <c r="G815" s="14" t="str">
        <f t="shared" si="32"/>
        <v/>
      </c>
    </row>
    <row r="816" spans="2:7" ht="25.5" x14ac:dyDescent="0.25">
      <c r="B816" s="30" t="s">
        <v>349</v>
      </c>
      <c r="C816" s="31"/>
      <c r="D816" s="3"/>
      <c r="E816" s="32"/>
      <c r="F816" s="13"/>
      <c r="G816" s="14" t="str">
        <f t="shared" si="32"/>
        <v/>
      </c>
    </row>
    <row r="817" spans="2:7" ht="25.5" x14ac:dyDescent="0.25">
      <c r="B817" s="30" t="s">
        <v>357</v>
      </c>
      <c r="C817" s="31"/>
      <c r="D817" s="3"/>
      <c r="E817" s="32"/>
      <c r="F817" s="13"/>
      <c r="G817" s="14" t="str">
        <f t="shared" si="32"/>
        <v/>
      </c>
    </row>
    <row r="818" spans="2:7" x14ac:dyDescent="0.25">
      <c r="B818" s="30" t="s">
        <v>358</v>
      </c>
      <c r="C818" s="31"/>
      <c r="D818" s="3"/>
      <c r="E818" s="32"/>
      <c r="F818" s="13"/>
      <c r="G818" s="14" t="str">
        <f t="shared" si="32"/>
        <v/>
      </c>
    </row>
    <row r="819" spans="2:7" x14ac:dyDescent="0.25">
      <c r="B819" s="30" t="s">
        <v>359</v>
      </c>
      <c r="C819" s="31"/>
      <c r="D819" s="3"/>
      <c r="E819" s="32"/>
      <c r="F819" s="13"/>
      <c r="G819" s="14" t="str">
        <f t="shared" si="32"/>
        <v/>
      </c>
    </row>
    <row r="820" spans="2:7" x14ac:dyDescent="0.25">
      <c r="B820" s="30" t="s">
        <v>360</v>
      </c>
      <c r="C820" s="31"/>
      <c r="D820" s="3"/>
      <c r="E820" s="32"/>
      <c r="F820" s="13"/>
      <c r="G820" s="14" t="str">
        <f t="shared" si="32"/>
        <v/>
      </c>
    </row>
    <row r="821" spans="2:7" ht="25.5" x14ac:dyDescent="0.25">
      <c r="B821" s="30" t="s">
        <v>361</v>
      </c>
      <c r="C821" s="31"/>
      <c r="D821" s="3"/>
      <c r="E821" s="32"/>
      <c r="F821" s="13"/>
      <c r="G821" s="14" t="str">
        <f t="shared" si="32"/>
        <v/>
      </c>
    </row>
    <row r="822" spans="2:7" ht="25.5" x14ac:dyDescent="0.25">
      <c r="B822" s="30" t="s">
        <v>362</v>
      </c>
      <c r="C822" s="31"/>
      <c r="D822" s="3"/>
      <c r="E822" s="32"/>
      <c r="F822" s="13"/>
      <c r="G822" s="14" t="str">
        <f t="shared" si="32"/>
        <v/>
      </c>
    </row>
    <row r="823" spans="2:7" x14ac:dyDescent="0.25">
      <c r="B823" s="30"/>
      <c r="C823" s="31" t="s">
        <v>27</v>
      </c>
      <c r="D823" s="45">
        <v>253.96</v>
      </c>
      <c r="E823" s="32"/>
      <c r="F823" s="13">
        <v>98</v>
      </c>
      <c r="G823" s="14">
        <f t="shared" si="32"/>
        <v>24888.080000000002</v>
      </c>
    </row>
    <row r="825" spans="2:7" ht="25.5" x14ac:dyDescent="0.25">
      <c r="B825" s="30" t="s">
        <v>350</v>
      </c>
      <c r="C825" s="31"/>
      <c r="D825" s="3"/>
      <c r="E825" s="32"/>
      <c r="F825" s="13"/>
      <c r="G825" s="14" t="str">
        <f t="shared" ref="G825:G845" si="33">IF(D825=0,"",D825*F825)</f>
        <v/>
      </c>
    </row>
    <row r="826" spans="2:7" x14ac:dyDescent="0.25">
      <c r="B826" s="30" t="s">
        <v>351</v>
      </c>
      <c r="C826" s="31"/>
      <c r="D826" s="3"/>
      <c r="E826" s="32"/>
      <c r="F826" s="13"/>
      <c r="G826" s="14" t="str">
        <f t="shared" si="33"/>
        <v/>
      </c>
    </row>
    <row r="827" spans="2:7" x14ac:dyDescent="0.25">
      <c r="B827" s="30" t="s">
        <v>352</v>
      </c>
      <c r="C827" s="31"/>
      <c r="D827" s="3"/>
      <c r="E827" s="32"/>
      <c r="F827" s="13"/>
      <c r="G827" s="14" t="str">
        <f t="shared" si="33"/>
        <v/>
      </c>
    </row>
    <row r="828" spans="2:7" ht="38.25" x14ac:dyDescent="0.25">
      <c r="B828" s="30" t="s">
        <v>353</v>
      </c>
      <c r="C828" s="31"/>
      <c r="D828" s="3"/>
      <c r="E828" s="32"/>
      <c r="F828" s="13"/>
      <c r="G828" s="14" t="str">
        <f t="shared" si="33"/>
        <v/>
      </c>
    </row>
    <row r="829" spans="2:7" x14ac:dyDescent="0.25">
      <c r="B829" s="30" t="s">
        <v>364</v>
      </c>
      <c r="C829" s="31"/>
      <c r="D829" s="3"/>
      <c r="E829" s="32"/>
      <c r="F829" s="13"/>
      <c r="G829" s="14" t="str">
        <f t="shared" si="33"/>
        <v/>
      </c>
    </row>
    <row r="830" spans="2:7" x14ac:dyDescent="0.25">
      <c r="B830" s="30"/>
      <c r="C830" s="31" t="s">
        <v>27</v>
      </c>
      <c r="D830" s="3">
        <v>169.78000000000003</v>
      </c>
      <c r="E830" s="32"/>
      <c r="F830" s="13">
        <v>85.97</v>
      </c>
      <c r="G830" s="14">
        <f t="shared" si="33"/>
        <v>14595.986600000002</v>
      </c>
    </row>
    <row r="831" spans="2:7" x14ac:dyDescent="0.25">
      <c r="B831" s="30"/>
      <c r="C831" s="31"/>
      <c r="D831" s="3"/>
      <c r="E831" s="32"/>
      <c r="F831" s="13"/>
      <c r="G831" s="14" t="str">
        <f t="shared" si="33"/>
        <v/>
      </c>
    </row>
    <row r="832" spans="2:7" ht="25.5" x14ac:dyDescent="0.25">
      <c r="B832" s="30" t="s">
        <v>365</v>
      </c>
      <c r="C832" s="31"/>
      <c r="D832" s="3"/>
      <c r="E832" s="32"/>
      <c r="F832" s="13"/>
      <c r="G832" s="14" t="str">
        <f t="shared" si="33"/>
        <v/>
      </c>
    </row>
    <row r="833" spans="2:7" x14ac:dyDescent="0.25">
      <c r="B833" s="30" t="s">
        <v>366</v>
      </c>
      <c r="C833" s="31"/>
      <c r="D833" s="3"/>
      <c r="E833" s="32"/>
      <c r="F833" s="13"/>
      <c r="G833" s="14" t="str">
        <f t="shared" si="33"/>
        <v/>
      </c>
    </row>
    <row r="834" spans="2:7" x14ac:dyDescent="0.25">
      <c r="B834" s="30" t="s">
        <v>367</v>
      </c>
      <c r="C834" s="31"/>
      <c r="D834" s="3"/>
      <c r="E834" s="32"/>
      <c r="F834" s="13"/>
      <c r="G834" s="14" t="str">
        <f t="shared" si="33"/>
        <v/>
      </c>
    </row>
    <row r="835" spans="2:7" ht="38.25" x14ac:dyDescent="0.25">
      <c r="B835" s="30" t="s">
        <v>368</v>
      </c>
      <c r="C835" s="31"/>
      <c r="D835" s="3"/>
      <c r="E835" s="32"/>
      <c r="F835" s="13"/>
      <c r="G835" s="14" t="str">
        <f t="shared" si="33"/>
        <v/>
      </c>
    </row>
    <row r="836" spans="2:7" x14ac:dyDescent="0.25">
      <c r="B836" s="30" t="s">
        <v>364</v>
      </c>
      <c r="C836" s="31"/>
      <c r="D836" s="3"/>
      <c r="E836" s="32"/>
      <c r="F836" s="13"/>
      <c r="G836" s="14" t="str">
        <f t="shared" si="33"/>
        <v/>
      </c>
    </row>
    <row r="837" spans="2:7" x14ac:dyDescent="0.25">
      <c r="B837" s="30"/>
      <c r="C837" s="31" t="s">
        <v>27</v>
      </c>
      <c r="D837" s="3">
        <v>127.69999999999999</v>
      </c>
      <c r="E837" s="32"/>
      <c r="F837" s="13">
        <v>85.97</v>
      </c>
      <c r="G837" s="14">
        <f t="shared" si="33"/>
        <v>10978.368999999999</v>
      </c>
    </row>
    <row r="838" spans="2:7" x14ac:dyDescent="0.25">
      <c r="B838" s="30"/>
      <c r="C838" s="31"/>
      <c r="D838" s="3"/>
      <c r="E838" s="32"/>
      <c r="F838" s="13"/>
      <c r="G838" s="14" t="str">
        <f t="shared" si="33"/>
        <v/>
      </c>
    </row>
    <row r="839" spans="2:7" ht="25.5" x14ac:dyDescent="0.25">
      <c r="B839" s="30" t="s">
        <v>369</v>
      </c>
      <c r="C839" s="31"/>
      <c r="D839" s="3"/>
      <c r="E839" s="32"/>
      <c r="F839" s="13"/>
      <c r="G839" s="14" t="str">
        <f t="shared" si="33"/>
        <v/>
      </c>
    </row>
    <row r="840" spans="2:7" x14ac:dyDescent="0.25">
      <c r="B840" s="30" t="s">
        <v>358</v>
      </c>
      <c r="C840" s="31"/>
      <c r="D840" s="3"/>
      <c r="E840" s="32"/>
      <c r="F840" s="13"/>
      <c r="G840" s="14" t="str">
        <f t="shared" si="33"/>
        <v/>
      </c>
    </row>
    <row r="841" spans="2:7" x14ac:dyDescent="0.25">
      <c r="B841" s="30" t="s">
        <v>359</v>
      </c>
      <c r="C841" s="31"/>
      <c r="D841" s="3"/>
      <c r="E841" s="32"/>
      <c r="F841" s="13"/>
      <c r="G841" s="14" t="str">
        <f t="shared" si="33"/>
        <v/>
      </c>
    </row>
    <row r="842" spans="2:7" x14ac:dyDescent="0.25">
      <c r="B842" s="30" t="s">
        <v>360</v>
      </c>
      <c r="C842" s="31"/>
      <c r="D842" s="3"/>
      <c r="E842" s="32"/>
      <c r="F842" s="13"/>
      <c r="G842" s="14" t="str">
        <f t="shared" si="33"/>
        <v/>
      </c>
    </row>
    <row r="843" spans="2:7" ht="25.5" x14ac:dyDescent="0.25">
      <c r="B843" s="30" t="s">
        <v>361</v>
      </c>
      <c r="C843" s="31"/>
      <c r="D843" s="3"/>
      <c r="E843" s="32"/>
      <c r="F843" s="13"/>
      <c r="G843" s="14" t="str">
        <f t="shared" si="33"/>
        <v/>
      </c>
    </row>
    <row r="844" spans="2:7" ht="25.5" x14ac:dyDescent="0.25">
      <c r="B844" s="30" t="s">
        <v>370</v>
      </c>
      <c r="C844" s="31"/>
      <c r="D844" s="3"/>
      <c r="E844" s="32"/>
      <c r="F844" s="13"/>
      <c r="G844" s="14" t="str">
        <f t="shared" si="33"/>
        <v/>
      </c>
    </row>
    <row r="845" spans="2:7" x14ac:dyDescent="0.25">
      <c r="B845" s="30"/>
      <c r="C845" s="31" t="s">
        <v>27</v>
      </c>
      <c r="D845" s="3">
        <v>366.12500000000011</v>
      </c>
      <c r="E845" s="32"/>
      <c r="F845" s="13">
        <v>99.35</v>
      </c>
      <c r="G845" s="14">
        <f t="shared" si="33"/>
        <v>36374.51875000001</v>
      </c>
    </row>
    <row r="847" spans="2:7" x14ac:dyDescent="0.25">
      <c r="B847" s="19" t="s">
        <v>285</v>
      </c>
    </row>
    <row r="849" spans="2:7" ht="102" x14ac:dyDescent="0.25">
      <c r="B849" s="15" t="s">
        <v>371</v>
      </c>
      <c r="C849" s="16"/>
      <c r="D849" s="3"/>
      <c r="E849" s="32"/>
      <c r="F849" s="13"/>
      <c r="G849" s="14" t="str">
        <f t="shared" ref="G849:G860" si="34">IF(D849=0,"",D849*F849)</f>
        <v/>
      </c>
    </row>
    <row r="850" spans="2:7" ht="25.5" x14ac:dyDescent="0.25">
      <c r="B850" s="15" t="s">
        <v>160</v>
      </c>
      <c r="C850" s="16"/>
      <c r="D850" s="3"/>
      <c r="E850" s="32"/>
      <c r="F850" s="13"/>
      <c r="G850" s="14" t="str">
        <f t="shared" si="34"/>
        <v/>
      </c>
    </row>
    <row r="851" spans="2:7" x14ac:dyDescent="0.25">
      <c r="B851" s="30" t="s">
        <v>26</v>
      </c>
      <c r="C851" s="31" t="s">
        <v>27</v>
      </c>
      <c r="D851" s="42">
        <v>5976.0999999999985</v>
      </c>
      <c r="E851" s="32"/>
      <c r="F851" s="13">
        <v>7.49</v>
      </c>
      <c r="G851" s="14">
        <f t="shared" si="34"/>
        <v>44760.988999999987</v>
      </c>
    </row>
    <row r="852" spans="2:7" x14ac:dyDescent="0.25">
      <c r="B852" s="30"/>
      <c r="C852" s="31"/>
      <c r="D852" s="3"/>
      <c r="E852" s="32"/>
      <c r="F852" s="13"/>
      <c r="G852" s="14" t="str">
        <f t="shared" si="34"/>
        <v/>
      </c>
    </row>
    <row r="853" spans="2:7" x14ac:dyDescent="0.25">
      <c r="B853" s="30" t="s">
        <v>372</v>
      </c>
      <c r="C853" s="31"/>
      <c r="D853" s="3"/>
      <c r="E853" s="32"/>
      <c r="F853" s="13"/>
      <c r="G853" s="14" t="str">
        <f t="shared" si="34"/>
        <v/>
      </c>
    </row>
    <row r="854" spans="2:7" x14ac:dyDescent="0.25">
      <c r="B854" s="30"/>
      <c r="C854" s="31"/>
      <c r="D854" s="3"/>
      <c r="E854" s="32"/>
      <c r="F854" s="13"/>
      <c r="G854" s="14" t="str">
        <f t="shared" si="34"/>
        <v/>
      </c>
    </row>
    <row r="855" spans="2:7" ht="89.25" x14ac:dyDescent="0.25">
      <c r="B855" s="15" t="s">
        <v>373</v>
      </c>
      <c r="C855" s="16"/>
      <c r="D855" s="3"/>
      <c r="E855" s="32"/>
      <c r="F855" s="13"/>
      <c r="G855" s="14" t="str">
        <f t="shared" si="34"/>
        <v/>
      </c>
    </row>
    <row r="856" spans="2:7" ht="25.5" x14ac:dyDescent="0.25">
      <c r="B856" s="15" t="s">
        <v>160</v>
      </c>
      <c r="C856" s="16"/>
      <c r="D856" s="3"/>
      <c r="E856" s="32"/>
      <c r="F856" s="13"/>
      <c r="G856" s="14" t="str">
        <f t="shared" si="34"/>
        <v/>
      </c>
    </row>
    <row r="857" spans="2:7" x14ac:dyDescent="0.25">
      <c r="B857" s="30" t="s">
        <v>26</v>
      </c>
      <c r="C857" s="31" t="s">
        <v>27</v>
      </c>
      <c r="D857" s="42">
        <v>2944.51</v>
      </c>
      <c r="E857" s="32"/>
      <c r="F857" s="13">
        <v>7.31</v>
      </c>
      <c r="G857" s="14">
        <f t="shared" si="34"/>
        <v>21524.3681</v>
      </c>
    </row>
    <row r="858" spans="2:7" x14ac:dyDescent="0.25">
      <c r="B858" s="30"/>
      <c r="C858" s="31"/>
      <c r="D858" s="3"/>
      <c r="E858" s="32"/>
      <c r="F858" s="13"/>
      <c r="G858" s="14" t="str">
        <f t="shared" si="34"/>
        <v/>
      </c>
    </row>
    <row r="859" spans="2:7" x14ac:dyDescent="0.25">
      <c r="B859" s="30" t="s">
        <v>374</v>
      </c>
      <c r="C859" s="31"/>
      <c r="D859" s="3"/>
      <c r="E859" s="32"/>
      <c r="F859" s="13"/>
      <c r="G859" s="14" t="str">
        <f t="shared" si="34"/>
        <v/>
      </c>
    </row>
    <row r="860" spans="2:7" x14ac:dyDescent="0.25">
      <c r="B860" s="30"/>
      <c r="C860" s="31" t="s">
        <v>27</v>
      </c>
      <c r="D860" s="3">
        <v>48.5</v>
      </c>
      <c r="E860" s="32"/>
      <c r="F860" s="13">
        <v>7.31</v>
      </c>
      <c r="G860" s="14">
        <f t="shared" si="34"/>
        <v>354.53499999999997</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979"/>
  <sheetViews>
    <sheetView topLeftCell="A29" workbookViewId="0">
      <selection activeCell="F50" sqref="F50"/>
    </sheetView>
  </sheetViews>
  <sheetFormatPr defaultRowHeight="15" x14ac:dyDescent="0.25"/>
  <cols>
    <col min="1" max="1" width="13.85546875" style="63" customWidth="1"/>
    <col min="2" max="2" width="49.5703125" style="63" customWidth="1"/>
    <col min="3" max="3" width="9.140625" style="63"/>
    <col min="4" max="4" width="13.85546875" style="63" customWidth="1"/>
    <col min="5" max="5" width="9.140625" style="63" customWidth="1"/>
    <col min="6" max="6" width="13.140625" style="63" customWidth="1"/>
    <col min="7" max="7" width="18.28515625" style="63" customWidth="1"/>
    <col min="8" max="16384" width="9.140625" style="63"/>
  </cols>
  <sheetData>
    <row r="2" spans="1:4" x14ac:dyDescent="0.25">
      <c r="A2" s="18" t="s">
        <v>0</v>
      </c>
      <c r="B2" s="18" t="s">
        <v>456</v>
      </c>
    </row>
    <row r="5" spans="1:4" x14ac:dyDescent="0.25">
      <c r="A5" s="134" t="s">
        <v>2</v>
      </c>
    </row>
    <row r="6" spans="1:4" x14ac:dyDescent="0.25">
      <c r="B6" s="18" t="s">
        <v>381</v>
      </c>
    </row>
    <row r="7" spans="1:4" x14ac:dyDescent="0.25">
      <c r="B7" s="63" t="s">
        <v>375</v>
      </c>
      <c r="C7" s="70" t="s">
        <v>4</v>
      </c>
      <c r="D7" s="71">
        <v>581.09400000000005</v>
      </c>
    </row>
    <row r="8" spans="1:4" x14ac:dyDescent="0.25">
      <c r="B8" s="63" t="s">
        <v>376</v>
      </c>
      <c r="C8" s="72" t="s">
        <v>4</v>
      </c>
      <c r="D8" s="71">
        <v>3486.5640000000008</v>
      </c>
    </row>
    <row r="9" spans="1:4" x14ac:dyDescent="0.25">
      <c r="B9" s="63" t="s">
        <v>377</v>
      </c>
      <c r="C9" s="70" t="s">
        <v>4</v>
      </c>
      <c r="D9" s="73">
        <v>1709.6325000000002</v>
      </c>
    </row>
    <row r="10" spans="1:4" x14ac:dyDescent="0.25">
      <c r="B10" s="64" t="s">
        <v>378</v>
      </c>
      <c r="C10" s="74" t="s">
        <v>4</v>
      </c>
      <c r="D10" s="75">
        <v>5187.0591000000004</v>
      </c>
    </row>
    <row r="11" spans="1:4" x14ac:dyDescent="0.25">
      <c r="B11" s="18" t="s">
        <v>379</v>
      </c>
      <c r="C11" s="70" t="s">
        <v>4</v>
      </c>
      <c r="D11" s="76">
        <f ca="1">SUM(D7:D11)</f>
        <v>10964.349600000001</v>
      </c>
    </row>
    <row r="13" spans="1:4" x14ac:dyDescent="0.25">
      <c r="C13" s="70"/>
      <c r="D13" s="73"/>
    </row>
    <row r="14" spans="1:4" x14ac:dyDescent="0.25">
      <c r="B14" s="61" t="s">
        <v>382</v>
      </c>
      <c r="C14" s="70"/>
      <c r="D14" s="71"/>
    </row>
    <row r="15" spans="1:4" x14ac:dyDescent="0.25">
      <c r="B15" s="64" t="s">
        <v>380</v>
      </c>
      <c r="C15" s="74" t="s">
        <v>27</v>
      </c>
      <c r="D15" s="75">
        <f>D370</f>
        <v>14274.039999999999</v>
      </c>
    </row>
    <row r="16" spans="1:4" x14ac:dyDescent="0.25">
      <c r="B16" s="62" t="s">
        <v>383</v>
      </c>
      <c r="C16" s="70" t="s">
        <v>27</v>
      </c>
      <c r="D16" s="76">
        <f>SUM(D15)</f>
        <v>14274.039999999999</v>
      </c>
    </row>
    <row r="17" spans="2:6" x14ac:dyDescent="0.25">
      <c r="B17" s="141"/>
      <c r="C17" s="70"/>
      <c r="D17" s="71"/>
      <c r="E17" s="141"/>
      <c r="F17" s="141"/>
    </row>
    <row r="18" spans="2:6" x14ac:dyDescent="0.25">
      <c r="C18" s="70"/>
      <c r="D18" s="73"/>
      <c r="F18" s="66"/>
    </row>
    <row r="19" spans="2:6" x14ac:dyDescent="0.25">
      <c r="B19" s="18" t="s">
        <v>136</v>
      </c>
      <c r="C19" s="70"/>
      <c r="D19" s="73"/>
    </row>
    <row r="20" spans="2:6" x14ac:dyDescent="0.25">
      <c r="B20" s="18"/>
      <c r="C20" s="70"/>
      <c r="D20" s="73"/>
    </row>
    <row r="21" spans="2:6" x14ac:dyDescent="0.25">
      <c r="B21" s="18" t="s">
        <v>137</v>
      </c>
      <c r="C21" s="70"/>
      <c r="D21" s="73"/>
    </row>
    <row r="22" spans="2:6" x14ac:dyDescent="0.25">
      <c r="B22" s="63" t="s">
        <v>385</v>
      </c>
      <c r="C22" s="70" t="s">
        <v>27</v>
      </c>
      <c r="D22" s="73">
        <f>D381</f>
        <v>2940.73</v>
      </c>
    </row>
    <row r="23" spans="2:6" x14ac:dyDescent="0.25">
      <c r="B23" s="63" t="s">
        <v>386</v>
      </c>
      <c r="C23" s="70" t="s">
        <v>27</v>
      </c>
      <c r="D23" s="73">
        <f>D389</f>
        <v>1062.48</v>
      </c>
    </row>
    <row r="24" spans="2:6" x14ac:dyDescent="0.25">
      <c r="B24" s="64" t="s">
        <v>387</v>
      </c>
      <c r="C24" s="74" t="s">
        <v>27</v>
      </c>
      <c r="D24" s="75">
        <f>D402+D414+D426</f>
        <v>125.13</v>
      </c>
    </row>
    <row r="25" spans="2:6" x14ac:dyDescent="0.25">
      <c r="B25" s="18" t="s">
        <v>390</v>
      </c>
      <c r="C25" s="70" t="s">
        <v>27</v>
      </c>
      <c r="D25" s="76">
        <f>SUM(D22:D24)</f>
        <v>4128.34</v>
      </c>
    </row>
    <row r="26" spans="2:6" x14ac:dyDescent="0.25">
      <c r="B26" s="18"/>
      <c r="C26" s="70"/>
      <c r="D26" s="73"/>
    </row>
    <row r="27" spans="2:6" x14ac:dyDescent="0.25">
      <c r="B27" s="18"/>
      <c r="C27" s="70"/>
      <c r="D27" s="73"/>
    </row>
    <row r="28" spans="2:6" x14ac:dyDescent="0.25">
      <c r="B28" s="18" t="s">
        <v>388</v>
      </c>
      <c r="C28" s="70"/>
      <c r="D28" s="73"/>
    </row>
    <row r="29" spans="2:6" x14ac:dyDescent="0.25">
      <c r="B29" s="77" t="s">
        <v>389</v>
      </c>
      <c r="C29" s="74" t="s">
        <v>27</v>
      </c>
      <c r="D29" s="75">
        <f>D447</f>
        <v>10412.36</v>
      </c>
    </row>
    <row r="30" spans="2:6" x14ac:dyDescent="0.25">
      <c r="B30" s="18" t="s">
        <v>391</v>
      </c>
      <c r="C30" s="70" t="s">
        <v>27</v>
      </c>
      <c r="D30" s="76">
        <f>SUM(D29)</f>
        <v>10412.36</v>
      </c>
    </row>
    <row r="31" spans="2:6" x14ac:dyDescent="0.25">
      <c r="B31" s="18"/>
      <c r="C31" s="70"/>
      <c r="D31" s="73"/>
    </row>
    <row r="32" spans="2:6" x14ac:dyDescent="0.25">
      <c r="B32" s="18"/>
      <c r="C32" s="70"/>
      <c r="D32" s="73"/>
    </row>
    <row r="33" spans="2:4" x14ac:dyDescent="0.25">
      <c r="B33" s="78" t="s">
        <v>452</v>
      </c>
      <c r="C33" s="70"/>
      <c r="D33" s="73"/>
    </row>
    <row r="34" spans="2:4" x14ac:dyDescent="0.25">
      <c r="B34" s="63" t="s">
        <v>453</v>
      </c>
      <c r="C34" s="70" t="s">
        <v>27</v>
      </c>
      <c r="D34" s="73">
        <f>D454</f>
        <v>7727.85</v>
      </c>
    </row>
    <row r="35" spans="2:4" x14ac:dyDescent="0.25">
      <c r="B35" s="64" t="s">
        <v>454</v>
      </c>
      <c r="C35" s="74" t="s">
        <v>27</v>
      </c>
      <c r="D35" s="75">
        <f>D460</f>
        <v>1716.87</v>
      </c>
    </row>
    <row r="36" spans="2:4" x14ac:dyDescent="0.25">
      <c r="B36" s="18" t="s">
        <v>455</v>
      </c>
      <c r="C36" s="70" t="s">
        <v>27</v>
      </c>
      <c r="D36" s="76">
        <f>SUM(D34:D35)</f>
        <v>9444.7200000000012</v>
      </c>
    </row>
    <row r="37" spans="2:4" x14ac:dyDescent="0.25">
      <c r="C37" s="70"/>
      <c r="D37" s="73"/>
    </row>
    <row r="38" spans="2:4" x14ac:dyDescent="0.25">
      <c r="C38" s="70"/>
      <c r="D38" s="73"/>
    </row>
    <row r="39" spans="2:4" x14ac:dyDescent="0.25">
      <c r="B39" s="60" t="s">
        <v>457</v>
      </c>
      <c r="C39" s="70"/>
      <c r="D39" s="73"/>
    </row>
    <row r="40" spans="2:4" x14ac:dyDescent="0.25">
      <c r="B40" s="63" t="s">
        <v>458</v>
      </c>
      <c r="C40" s="70" t="s">
        <v>27</v>
      </c>
      <c r="D40" s="73">
        <f>D469</f>
        <v>592</v>
      </c>
    </row>
    <row r="41" spans="2:4" x14ac:dyDescent="0.25">
      <c r="B41" s="63" t="s">
        <v>459</v>
      </c>
      <c r="C41" s="70" t="s">
        <v>27</v>
      </c>
      <c r="D41" s="73">
        <f>D478+D481+D484+D487+D491</f>
        <v>459.28000000000003</v>
      </c>
    </row>
    <row r="42" spans="2:4" x14ac:dyDescent="0.25">
      <c r="B42" s="64" t="s">
        <v>460</v>
      </c>
      <c r="C42" s="74" t="s">
        <v>27</v>
      </c>
      <c r="D42" s="75">
        <f>D500+D503</f>
        <v>76</v>
      </c>
    </row>
    <row r="43" spans="2:4" x14ac:dyDescent="0.25">
      <c r="B43" s="60" t="s">
        <v>461</v>
      </c>
      <c r="C43" s="70" t="s">
        <v>27</v>
      </c>
      <c r="D43" s="76">
        <f>SUM(D40:D42)</f>
        <v>1127.28</v>
      </c>
    </row>
    <row r="44" spans="2:4" x14ac:dyDescent="0.25">
      <c r="B44" s="60"/>
      <c r="C44" s="70"/>
      <c r="D44" s="76"/>
    </row>
    <row r="45" spans="2:4" x14ac:dyDescent="0.25">
      <c r="C45" s="70"/>
      <c r="D45" s="73"/>
    </row>
    <row r="46" spans="2:4" x14ac:dyDescent="0.25">
      <c r="B46" s="18" t="s">
        <v>462</v>
      </c>
      <c r="C46" s="70"/>
      <c r="D46" s="73"/>
    </row>
    <row r="47" spans="2:4" x14ac:dyDescent="0.25">
      <c r="B47" s="63" t="s">
        <v>463</v>
      </c>
      <c r="C47" s="70" t="s">
        <v>27</v>
      </c>
      <c r="D47" s="73">
        <f>D512+D515+D518</f>
        <v>495.88760000000002</v>
      </c>
    </row>
    <row r="48" spans="2:4" x14ac:dyDescent="0.25">
      <c r="B48" s="64" t="s">
        <v>464</v>
      </c>
      <c r="C48" s="74" t="s">
        <v>27</v>
      </c>
      <c r="D48" s="75">
        <f>D527</f>
        <v>553.79999999999995</v>
      </c>
    </row>
    <row r="49" spans="1:4" x14ac:dyDescent="0.25">
      <c r="B49" s="18" t="s">
        <v>465</v>
      </c>
      <c r="C49" s="70" t="s">
        <v>27</v>
      </c>
      <c r="D49" s="76">
        <f>SUM(D47:D48)</f>
        <v>1049.6876</v>
      </c>
    </row>
    <row r="50" spans="1:4" x14ac:dyDescent="0.25">
      <c r="B50" s="18"/>
      <c r="C50" s="70"/>
      <c r="D50" s="76"/>
    </row>
    <row r="51" spans="1:4" x14ac:dyDescent="0.25">
      <c r="C51" s="70"/>
      <c r="D51" s="73"/>
    </row>
    <row r="52" spans="1:4" x14ac:dyDescent="0.25">
      <c r="B52" s="18" t="s">
        <v>466</v>
      </c>
      <c r="C52" s="70"/>
      <c r="D52" s="73"/>
    </row>
    <row r="53" spans="1:4" x14ac:dyDescent="0.25">
      <c r="B53" s="64" t="s">
        <v>468</v>
      </c>
      <c r="C53" s="74" t="s">
        <v>27</v>
      </c>
      <c r="D53" s="75">
        <f>D536</f>
        <v>606.83000000000004</v>
      </c>
    </row>
    <row r="54" spans="1:4" x14ac:dyDescent="0.25">
      <c r="B54" s="18" t="s">
        <v>467</v>
      </c>
      <c r="C54" s="70" t="s">
        <v>27</v>
      </c>
      <c r="D54" s="76">
        <f>SUM(D53)</f>
        <v>606.83000000000004</v>
      </c>
    </row>
    <row r="55" spans="1:4" x14ac:dyDescent="0.25">
      <c r="B55" s="18"/>
      <c r="C55" s="70"/>
      <c r="D55" s="76"/>
    </row>
    <row r="56" spans="1:4" x14ac:dyDescent="0.25">
      <c r="C56" s="70"/>
      <c r="D56" s="73"/>
    </row>
    <row r="57" spans="1:4" x14ac:dyDescent="0.25">
      <c r="A57" s="79" t="s">
        <v>186</v>
      </c>
      <c r="C57" s="70"/>
      <c r="D57" s="73"/>
    </row>
    <row r="58" spans="1:4" x14ac:dyDescent="0.25">
      <c r="B58" s="18" t="s">
        <v>473</v>
      </c>
      <c r="C58" s="70"/>
      <c r="D58" s="73"/>
    </row>
    <row r="59" spans="1:4" x14ac:dyDescent="0.25">
      <c r="B59" s="63" t="s">
        <v>469</v>
      </c>
      <c r="C59" s="70" t="s">
        <v>4</v>
      </c>
      <c r="D59" s="73">
        <f>D544</f>
        <v>386.13492000000008</v>
      </c>
    </row>
    <row r="60" spans="1:4" x14ac:dyDescent="0.25">
      <c r="B60" s="63" t="s">
        <v>470</v>
      </c>
      <c r="C60" s="72" t="s">
        <v>4</v>
      </c>
      <c r="D60" s="73">
        <f>D549+D554</f>
        <v>273.02652000000006</v>
      </c>
    </row>
    <row r="61" spans="1:4" x14ac:dyDescent="0.25">
      <c r="B61" s="64" t="s">
        <v>471</v>
      </c>
      <c r="C61" s="74" t="s">
        <v>4</v>
      </c>
      <c r="D61" s="75">
        <f>D559+D564+D569</f>
        <v>1933.0306</v>
      </c>
    </row>
    <row r="62" spans="1:4" x14ac:dyDescent="0.25">
      <c r="B62" s="18" t="s">
        <v>472</v>
      </c>
      <c r="C62" s="70" t="s">
        <v>4</v>
      </c>
      <c r="D62" s="76">
        <f>SUM(D59:D61)</f>
        <v>2592.1920399999999</v>
      </c>
    </row>
    <row r="63" spans="1:4" x14ac:dyDescent="0.25">
      <c r="B63" s="18"/>
      <c r="C63" s="70"/>
      <c r="D63" s="76"/>
    </row>
    <row r="64" spans="1:4" x14ac:dyDescent="0.25">
      <c r="C64" s="70"/>
      <c r="D64" s="73"/>
    </row>
    <row r="65" spans="2:4" x14ac:dyDescent="0.25">
      <c r="B65" s="18" t="s">
        <v>474</v>
      </c>
      <c r="C65" s="70"/>
      <c r="D65" s="73"/>
    </row>
    <row r="66" spans="2:4" x14ac:dyDescent="0.25">
      <c r="B66" s="64" t="s">
        <v>475</v>
      </c>
      <c r="C66" s="74" t="s">
        <v>4</v>
      </c>
      <c r="D66" s="75">
        <f>D575+D578+D581</f>
        <v>208.23350000000002</v>
      </c>
    </row>
    <row r="67" spans="2:4" x14ac:dyDescent="0.25">
      <c r="B67" s="18" t="s">
        <v>476</v>
      </c>
      <c r="C67" s="70" t="s">
        <v>4</v>
      </c>
      <c r="D67" s="76">
        <f>SUM(D66)</f>
        <v>208.23350000000002</v>
      </c>
    </row>
    <row r="68" spans="2:4" x14ac:dyDescent="0.25">
      <c r="C68" s="70"/>
      <c r="D68" s="73"/>
    </row>
    <row r="69" spans="2:4" x14ac:dyDescent="0.25">
      <c r="C69" s="70"/>
      <c r="D69" s="73"/>
    </row>
    <row r="70" spans="2:4" x14ac:dyDescent="0.25">
      <c r="B70" s="78" t="s">
        <v>477</v>
      </c>
      <c r="C70" s="141"/>
      <c r="D70" s="141"/>
    </row>
    <row r="71" spans="2:4" x14ac:dyDescent="0.25">
      <c r="B71" s="142" t="s">
        <v>478</v>
      </c>
      <c r="C71" s="74" t="s">
        <v>27</v>
      </c>
      <c r="D71" s="67">
        <f>D790</f>
        <v>15555.762500000003</v>
      </c>
    </row>
    <row r="72" spans="2:4" x14ac:dyDescent="0.25">
      <c r="B72" s="78" t="s">
        <v>479</v>
      </c>
      <c r="C72" s="70" t="s">
        <v>27</v>
      </c>
      <c r="D72" s="29">
        <f>SUM(D71)</f>
        <v>15555.762500000003</v>
      </c>
    </row>
    <row r="73" spans="2:4" x14ac:dyDescent="0.25">
      <c r="B73" s="78"/>
      <c r="C73" s="70"/>
      <c r="D73" s="29"/>
    </row>
    <row r="74" spans="2:4" x14ac:dyDescent="0.25">
      <c r="B74" s="78"/>
    </row>
    <row r="75" spans="2:4" x14ac:dyDescent="0.25">
      <c r="B75" s="60" t="s">
        <v>462</v>
      </c>
    </row>
    <row r="76" spans="2:4" x14ac:dyDescent="0.25">
      <c r="B76" s="77" t="s">
        <v>480</v>
      </c>
      <c r="C76" s="74" t="s">
        <v>27</v>
      </c>
      <c r="D76" s="67">
        <f>D797</f>
        <v>2308.1999999999998</v>
      </c>
    </row>
    <row r="77" spans="2:4" x14ac:dyDescent="0.25">
      <c r="B77" s="78" t="s">
        <v>481</v>
      </c>
      <c r="C77" s="70" t="s">
        <v>27</v>
      </c>
      <c r="D77" s="29">
        <f>SUM(D76)</f>
        <v>2308.1999999999998</v>
      </c>
    </row>
    <row r="78" spans="2:4" x14ac:dyDescent="0.25">
      <c r="B78" s="78"/>
      <c r="C78" s="70"/>
      <c r="D78" s="29"/>
    </row>
    <row r="79" spans="2:4" x14ac:dyDescent="0.25">
      <c r="B79" s="78"/>
    </row>
    <row r="80" spans="2:4" x14ac:dyDescent="0.25">
      <c r="B80" s="60" t="s">
        <v>482</v>
      </c>
    </row>
    <row r="81" spans="1:4" x14ac:dyDescent="0.25">
      <c r="B81" s="109" t="s">
        <v>483</v>
      </c>
      <c r="C81" s="70" t="s">
        <v>27</v>
      </c>
      <c r="D81" s="66">
        <f>D804</f>
        <v>25032.429899999977</v>
      </c>
    </row>
    <row r="82" spans="1:4" x14ac:dyDescent="0.25">
      <c r="B82" s="63" t="s">
        <v>484</v>
      </c>
      <c r="C82" s="70" t="s">
        <v>27</v>
      </c>
      <c r="D82" s="66">
        <f>D810</f>
        <v>856.7115</v>
      </c>
    </row>
    <row r="83" spans="1:4" x14ac:dyDescent="0.25">
      <c r="B83" s="64" t="s">
        <v>485</v>
      </c>
      <c r="C83" s="74" t="s">
        <v>27</v>
      </c>
      <c r="D83" s="67">
        <f>D815+D818</f>
        <v>1224.54</v>
      </c>
    </row>
    <row r="84" spans="1:4" x14ac:dyDescent="0.25">
      <c r="B84" s="60" t="s">
        <v>486</v>
      </c>
      <c r="C84" s="70" t="s">
        <v>27</v>
      </c>
      <c r="D84" s="29">
        <f>SUM(D81:D83)</f>
        <v>27113.681399999979</v>
      </c>
    </row>
    <row r="87" spans="1:4" x14ac:dyDescent="0.25">
      <c r="A87" s="79" t="s">
        <v>291</v>
      </c>
    </row>
    <row r="88" spans="1:4" x14ac:dyDescent="0.25">
      <c r="B88" s="78" t="s">
        <v>491</v>
      </c>
    </row>
    <row r="89" spans="1:4" x14ac:dyDescent="0.25">
      <c r="B89" s="63" t="s">
        <v>487</v>
      </c>
      <c r="C89" s="70" t="s">
        <v>27</v>
      </c>
      <c r="D89" s="66">
        <f>D833+D837</f>
        <v>109.52000000000001</v>
      </c>
    </row>
    <row r="90" spans="1:4" x14ac:dyDescent="0.25">
      <c r="B90" s="63" t="s">
        <v>488</v>
      </c>
      <c r="C90" s="70" t="s">
        <v>27</v>
      </c>
      <c r="D90" s="66">
        <f>D855+D861+D864+D876</f>
        <v>6729.05</v>
      </c>
    </row>
    <row r="91" spans="1:4" x14ac:dyDescent="0.25">
      <c r="B91" s="63" t="s">
        <v>489</v>
      </c>
      <c r="C91" s="70" t="s">
        <v>27</v>
      </c>
      <c r="D91" s="66">
        <f>D895+D900</f>
        <v>3088.52</v>
      </c>
    </row>
    <row r="92" spans="1:4" x14ac:dyDescent="0.25">
      <c r="B92" s="64" t="s">
        <v>490</v>
      </c>
      <c r="C92" s="74" t="s">
        <v>27</v>
      </c>
      <c r="D92" s="67">
        <f>D910+D919+D928+D938+D945+D952+D960</f>
        <v>1562.1650000000004</v>
      </c>
    </row>
    <row r="93" spans="1:4" x14ac:dyDescent="0.25">
      <c r="B93" s="78" t="s">
        <v>492</v>
      </c>
      <c r="C93" s="70" t="s">
        <v>27</v>
      </c>
      <c r="D93" s="29">
        <f>SUM(D89:D92)</f>
        <v>11489.255000000001</v>
      </c>
    </row>
    <row r="94" spans="1:4" x14ac:dyDescent="0.25">
      <c r="B94" s="78"/>
      <c r="C94" s="70"/>
      <c r="D94" s="29"/>
    </row>
    <row r="96" spans="1:4" x14ac:dyDescent="0.25">
      <c r="B96" s="60" t="s">
        <v>482</v>
      </c>
    </row>
    <row r="97" spans="1:7" x14ac:dyDescent="0.25">
      <c r="B97" s="109" t="s">
        <v>483</v>
      </c>
      <c r="C97" s="70" t="s">
        <v>27</v>
      </c>
      <c r="D97" s="66">
        <f>D968</f>
        <v>5976.0999999999985</v>
      </c>
    </row>
    <row r="98" spans="1:7" x14ac:dyDescent="0.25">
      <c r="B98" s="141" t="s">
        <v>485</v>
      </c>
      <c r="C98" s="70" t="s">
        <v>27</v>
      </c>
      <c r="D98" s="69">
        <f>D974</f>
        <v>2944.51</v>
      </c>
    </row>
    <row r="99" spans="1:7" x14ac:dyDescent="0.25">
      <c r="B99" s="64" t="s">
        <v>484</v>
      </c>
      <c r="C99" s="74" t="s">
        <v>27</v>
      </c>
      <c r="D99" s="67">
        <f>D977</f>
        <v>48.5</v>
      </c>
    </row>
    <row r="100" spans="1:7" x14ac:dyDescent="0.25">
      <c r="B100" s="60" t="s">
        <v>486</v>
      </c>
      <c r="C100" s="70" t="s">
        <v>27</v>
      </c>
      <c r="D100" s="29">
        <f>SUM(D97:D99)</f>
        <v>8969.1099999999988</v>
      </c>
    </row>
    <row r="109" spans="1:7" x14ac:dyDescent="0.25">
      <c r="A109" s="79" t="s">
        <v>2</v>
      </c>
    </row>
    <row r="110" spans="1:7" x14ac:dyDescent="0.25">
      <c r="B110" s="18" t="s">
        <v>5</v>
      </c>
    </row>
    <row r="111" spans="1:7" ht="45" x14ac:dyDescent="0.25">
      <c r="B111" s="70" t="s">
        <v>3</v>
      </c>
      <c r="C111" s="70"/>
      <c r="D111" s="80"/>
      <c r="E111" s="81"/>
      <c r="F111" s="82"/>
      <c r="G111" s="83"/>
    </row>
    <row r="112" spans="1:7" x14ac:dyDescent="0.25">
      <c r="B112" s="70"/>
      <c r="C112" s="70" t="s">
        <v>4</v>
      </c>
      <c r="D112" s="71">
        <v>581.09400000000005</v>
      </c>
      <c r="E112" s="81"/>
      <c r="F112" s="82">
        <v>82.48</v>
      </c>
      <c r="G112" s="65">
        <f>IF(D112=0,"",D112*F112)</f>
        <v>47928.633120000006</v>
      </c>
    </row>
    <row r="113" spans="2:7" x14ac:dyDescent="0.25">
      <c r="B113" s="70"/>
      <c r="C113" s="70"/>
      <c r="D113" s="71"/>
      <c r="E113" s="81"/>
      <c r="F113" s="82"/>
      <c r="G113" s="65"/>
    </row>
    <row r="114" spans="2:7" x14ac:dyDescent="0.25">
      <c r="B114" s="70" t="s">
        <v>194</v>
      </c>
      <c r="C114" s="70"/>
      <c r="D114" s="80"/>
      <c r="E114" s="84"/>
      <c r="F114" s="85"/>
      <c r="G114" s="66" t="str">
        <f t="shared" ref="G114:G118" si="0">IF(D114=0,"",D114*F114)</f>
        <v/>
      </c>
    </row>
    <row r="115" spans="2:7" x14ac:dyDescent="0.25">
      <c r="B115" s="70" t="s">
        <v>195</v>
      </c>
      <c r="C115" s="70"/>
      <c r="D115" s="80"/>
      <c r="E115" s="84"/>
      <c r="F115" s="85"/>
      <c r="G115" s="66" t="str">
        <f t="shared" si="0"/>
        <v/>
      </c>
    </row>
    <row r="116" spans="2:7" ht="30" x14ac:dyDescent="0.25">
      <c r="B116" s="86" t="s">
        <v>196</v>
      </c>
      <c r="C116" s="87"/>
      <c r="D116" s="80"/>
      <c r="E116" s="84"/>
      <c r="F116" s="85"/>
      <c r="G116" s="66" t="str">
        <f t="shared" si="0"/>
        <v/>
      </c>
    </row>
    <row r="117" spans="2:7" ht="30" x14ac:dyDescent="0.25">
      <c r="B117" s="86" t="s">
        <v>197</v>
      </c>
      <c r="C117" s="87"/>
      <c r="D117" s="80"/>
      <c r="E117" s="84"/>
      <c r="F117" s="85"/>
      <c r="G117" s="66" t="str">
        <f t="shared" si="0"/>
        <v/>
      </c>
    </row>
    <row r="118" spans="2:7" x14ac:dyDescent="0.25">
      <c r="B118" s="86"/>
      <c r="C118" s="72" t="s">
        <v>4</v>
      </c>
      <c r="D118" s="71">
        <v>3486.5640000000008</v>
      </c>
      <c r="E118" s="84"/>
      <c r="F118" s="85">
        <v>98.86</v>
      </c>
      <c r="G118" s="66">
        <f t="shared" si="0"/>
        <v>344681.71704000008</v>
      </c>
    </row>
    <row r="120" spans="2:7" x14ac:dyDescent="0.25">
      <c r="B120" s="88" t="s">
        <v>6</v>
      </c>
      <c r="C120" s="89"/>
      <c r="D120" s="73"/>
      <c r="E120" s="90"/>
      <c r="F120" s="85"/>
      <c r="G120" s="66" t="str">
        <f t="shared" ref="G120:G124" si="1">IF(D120=0,"",D120*F120)</f>
        <v/>
      </c>
    </row>
    <row r="121" spans="2:7" x14ac:dyDescent="0.25">
      <c r="B121" s="86" t="s">
        <v>7</v>
      </c>
      <c r="C121" s="87"/>
      <c r="D121" s="73"/>
      <c r="E121" s="90"/>
      <c r="F121" s="85"/>
      <c r="G121" s="66" t="str">
        <f t="shared" si="1"/>
        <v/>
      </c>
    </row>
    <row r="122" spans="2:7" ht="30" x14ac:dyDescent="0.25">
      <c r="B122" s="86" t="s">
        <v>8</v>
      </c>
      <c r="C122" s="87"/>
      <c r="D122" s="73"/>
      <c r="E122" s="90"/>
      <c r="F122" s="85"/>
      <c r="G122" s="66" t="str">
        <f t="shared" si="1"/>
        <v/>
      </c>
    </row>
    <row r="123" spans="2:7" ht="30" x14ac:dyDescent="0.25">
      <c r="B123" s="86" t="s">
        <v>9</v>
      </c>
      <c r="C123" s="87"/>
      <c r="D123" s="73"/>
      <c r="E123" s="90"/>
      <c r="F123" s="85"/>
      <c r="G123" s="66" t="str">
        <f t="shared" si="1"/>
        <v/>
      </c>
    </row>
    <row r="124" spans="2:7" x14ac:dyDescent="0.25">
      <c r="B124" s="91" t="s">
        <v>10</v>
      </c>
      <c r="C124" s="70" t="s">
        <v>4</v>
      </c>
      <c r="D124" s="73">
        <v>1709.6325000000002</v>
      </c>
      <c r="E124" s="90"/>
      <c r="F124" s="85">
        <v>83.34</v>
      </c>
      <c r="G124" s="66">
        <f t="shared" si="1"/>
        <v>142480.77255000002</v>
      </c>
    </row>
    <row r="126" spans="2:7" x14ac:dyDescent="0.25">
      <c r="B126" s="88" t="s">
        <v>11</v>
      </c>
      <c r="C126" s="89"/>
      <c r="D126" s="73"/>
      <c r="E126" s="90"/>
      <c r="F126" s="85"/>
      <c r="G126" s="66" t="str">
        <f t="shared" ref="G126:G136" si="2">IF(D126=0,"",D126*F126)</f>
        <v/>
      </c>
    </row>
    <row r="127" spans="2:7" x14ac:dyDescent="0.25">
      <c r="B127" s="88" t="s">
        <v>12</v>
      </c>
      <c r="C127" s="89"/>
      <c r="D127" s="73"/>
      <c r="E127" s="90"/>
      <c r="F127" s="85"/>
      <c r="G127" s="66" t="str">
        <f t="shared" si="2"/>
        <v/>
      </c>
    </row>
    <row r="128" spans="2:7" x14ac:dyDescent="0.25">
      <c r="B128" s="88" t="s">
        <v>13</v>
      </c>
      <c r="C128" s="89"/>
      <c r="D128" s="73"/>
      <c r="E128" s="90"/>
      <c r="F128" s="85"/>
      <c r="G128" s="66" t="str">
        <f t="shared" si="2"/>
        <v/>
      </c>
    </row>
    <row r="129" spans="2:7" x14ac:dyDescent="0.25">
      <c r="B129" s="88" t="s">
        <v>14</v>
      </c>
      <c r="C129" s="89"/>
      <c r="D129" s="73"/>
      <c r="E129" s="90"/>
      <c r="F129" s="85"/>
      <c r="G129" s="66" t="str">
        <f t="shared" si="2"/>
        <v/>
      </c>
    </row>
    <row r="130" spans="2:7" x14ac:dyDescent="0.25">
      <c r="B130" s="86" t="s">
        <v>7</v>
      </c>
      <c r="C130" s="87"/>
      <c r="D130" s="73"/>
      <c r="E130" s="90"/>
      <c r="F130" s="85"/>
      <c r="G130" s="66" t="str">
        <f t="shared" si="2"/>
        <v/>
      </c>
    </row>
    <row r="131" spans="2:7" ht="30" x14ac:dyDescent="0.25">
      <c r="B131" s="86" t="s">
        <v>15</v>
      </c>
      <c r="C131" s="87"/>
      <c r="D131" s="73"/>
      <c r="E131" s="90"/>
      <c r="F131" s="85"/>
      <c r="G131" s="66" t="str">
        <f t="shared" si="2"/>
        <v/>
      </c>
    </row>
    <row r="132" spans="2:7" ht="30" x14ac:dyDescent="0.25">
      <c r="B132" s="86" t="s">
        <v>16</v>
      </c>
      <c r="C132" s="87"/>
      <c r="D132" s="73"/>
      <c r="E132" s="90"/>
      <c r="F132" s="85"/>
      <c r="G132" s="66" t="str">
        <f t="shared" si="2"/>
        <v/>
      </c>
    </row>
    <row r="133" spans="2:7" ht="30" x14ac:dyDescent="0.25">
      <c r="B133" s="86" t="s">
        <v>17</v>
      </c>
      <c r="C133" s="87"/>
      <c r="D133" s="73"/>
      <c r="E133" s="90"/>
      <c r="F133" s="85"/>
      <c r="G133" s="66" t="str">
        <f t="shared" si="2"/>
        <v/>
      </c>
    </row>
    <row r="134" spans="2:7" ht="30" x14ac:dyDescent="0.25">
      <c r="B134" s="86" t="s">
        <v>18</v>
      </c>
      <c r="C134" s="87"/>
      <c r="D134" s="73"/>
      <c r="E134" s="90"/>
      <c r="F134" s="85"/>
      <c r="G134" s="66" t="str">
        <f t="shared" si="2"/>
        <v/>
      </c>
    </row>
    <row r="135" spans="2:7" ht="30" x14ac:dyDescent="0.25">
      <c r="B135" s="86" t="s">
        <v>9</v>
      </c>
      <c r="C135" s="87"/>
      <c r="D135" s="73"/>
      <c r="E135" s="90"/>
      <c r="F135" s="85"/>
      <c r="G135" s="66" t="str">
        <f t="shared" si="2"/>
        <v/>
      </c>
    </row>
    <row r="136" spans="2:7" x14ac:dyDescent="0.25">
      <c r="B136" s="91" t="s">
        <v>10</v>
      </c>
      <c r="C136" s="70" t="s">
        <v>4</v>
      </c>
      <c r="D136" s="73">
        <v>5187.0591000000004</v>
      </c>
      <c r="E136" s="90"/>
      <c r="F136" s="85">
        <v>83.34</v>
      </c>
      <c r="G136" s="66">
        <f t="shared" si="2"/>
        <v>432289.50539400004</v>
      </c>
    </row>
    <row r="137" spans="2:7" x14ac:dyDescent="0.25">
      <c r="B137" s="60" t="s">
        <v>19</v>
      </c>
    </row>
    <row r="139" spans="2:7" x14ac:dyDescent="0.25">
      <c r="B139" s="60" t="s">
        <v>392</v>
      </c>
      <c r="C139" s="92"/>
      <c r="D139" s="73"/>
      <c r="E139" s="90"/>
      <c r="F139" s="85"/>
      <c r="G139" s="66" t="str">
        <f t="shared" ref="G139:G202" si="3">IF(D139=0,"",D139*F139)</f>
        <v/>
      </c>
    </row>
    <row r="140" spans="2:7" ht="30" x14ac:dyDescent="0.25">
      <c r="B140" s="93" t="s">
        <v>21</v>
      </c>
      <c r="C140" s="92"/>
      <c r="D140" s="73"/>
      <c r="E140" s="90"/>
      <c r="F140" s="85"/>
      <c r="G140" s="66" t="str">
        <f t="shared" si="3"/>
        <v/>
      </c>
    </row>
    <row r="141" spans="2:7" x14ac:dyDescent="0.25">
      <c r="B141" s="93" t="s">
        <v>22</v>
      </c>
      <c r="C141" s="92"/>
      <c r="D141" s="73"/>
      <c r="E141" s="90"/>
      <c r="F141" s="85"/>
      <c r="G141" s="66" t="str">
        <f t="shared" si="3"/>
        <v/>
      </c>
    </row>
    <row r="142" spans="2:7" ht="30" x14ac:dyDescent="0.25">
      <c r="B142" s="86" t="s">
        <v>23</v>
      </c>
      <c r="C142" s="92"/>
      <c r="D142" s="73"/>
      <c r="E142" s="90"/>
      <c r="F142" s="85"/>
      <c r="G142" s="66" t="str">
        <f t="shared" si="3"/>
        <v/>
      </c>
    </row>
    <row r="143" spans="2:7" x14ac:dyDescent="0.25">
      <c r="B143" s="94" t="s">
        <v>24</v>
      </c>
      <c r="C143" s="92"/>
      <c r="D143" s="73"/>
      <c r="E143" s="90"/>
      <c r="F143" s="85"/>
      <c r="G143" s="66" t="str">
        <f t="shared" si="3"/>
        <v/>
      </c>
    </row>
    <row r="144" spans="2:7" ht="30" x14ac:dyDescent="0.25">
      <c r="B144" s="86" t="s">
        <v>25</v>
      </c>
      <c r="C144" s="92"/>
      <c r="D144" s="73"/>
      <c r="E144" s="90"/>
      <c r="F144" s="85"/>
      <c r="G144" s="66" t="str">
        <f t="shared" si="3"/>
        <v/>
      </c>
    </row>
    <row r="145" spans="2:7" x14ac:dyDescent="0.25">
      <c r="B145" s="86" t="s">
        <v>26</v>
      </c>
      <c r="C145" s="92" t="s">
        <v>27</v>
      </c>
      <c r="D145" s="73">
        <v>45.24</v>
      </c>
      <c r="E145" s="90"/>
      <c r="F145" s="85">
        <v>27.41</v>
      </c>
      <c r="G145" s="66">
        <f t="shared" si="3"/>
        <v>1240.0284000000001</v>
      </c>
    </row>
    <row r="146" spans="2:7" x14ac:dyDescent="0.25">
      <c r="B146" s="60"/>
      <c r="C146" s="92"/>
      <c r="D146" s="73"/>
      <c r="E146" s="90"/>
      <c r="F146" s="85"/>
      <c r="G146" s="66" t="str">
        <f t="shared" si="3"/>
        <v/>
      </c>
    </row>
    <row r="147" spans="2:7" ht="30" x14ac:dyDescent="0.25">
      <c r="B147" s="60" t="s">
        <v>393</v>
      </c>
      <c r="C147" s="92"/>
      <c r="D147" s="73"/>
      <c r="E147" s="90"/>
      <c r="F147" s="85"/>
      <c r="G147" s="66" t="str">
        <f t="shared" si="3"/>
        <v/>
      </c>
    </row>
    <row r="148" spans="2:7" x14ac:dyDescent="0.25">
      <c r="B148" s="94" t="s">
        <v>29</v>
      </c>
      <c r="C148" s="92"/>
      <c r="D148" s="73"/>
      <c r="E148" s="90"/>
      <c r="F148" s="85"/>
      <c r="G148" s="66" t="str">
        <f t="shared" si="3"/>
        <v/>
      </c>
    </row>
    <row r="149" spans="2:7" ht="75" x14ac:dyDescent="0.25">
      <c r="B149" s="86" t="s">
        <v>30</v>
      </c>
      <c r="C149" s="92"/>
      <c r="D149" s="73"/>
      <c r="E149" s="90"/>
      <c r="F149" s="85"/>
      <c r="G149" s="66" t="str">
        <f t="shared" si="3"/>
        <v/>
      </c>
    </row>
    <row r="150" spans="2:7" x14ac:dyDescent="0.25">
      <c r="B150" s="86" t="s">
        <v>26</v>
      </c>
      <c r="C150" s="92" t="s">
        <v>27</v>
      </c>
      <c r="D150" s="73">
        <v>45.66</v>
      </c>
      <c r="E150" s="90"/>
      <c r="F150" s="85">
        <v>7.18</v>
      </c>
      <c r="G150" s="66">
        <f t="shared" si="3"/>
        <v>327.83879999999994</v>
      </c>
    </row>
    <row r="151" spans="2:7" x14ac:dyDescent="0.25">
      <c r="B151" s="60"/>
      <c r="C151" s="92"/>
      <c r="D151" s="73"/>
      <c r="E151" s="90"/>
      <c r="F151" s="85"/>
      <c r="G151" s="66" t="str">
        <f t="shared" si="3"/>
        <v/>
      </c>
    </row>
    <row r="152" spans="2:7" ht="30" x14ac:dyDescent="0.25">
      <c r="B152" s="60" t="s">
        <v>394</v>
      </c>
      <c r="C152" s="92"/>
      <c r="D152" s="73"/>
      <c r="E152" s="90"/>
      <c r="F152" s="85"/>
      <c r="G152" s="66" t="str">
        <f t="shared" si="3"/>
        <v/>
      </c>
    </row>
    <row r="153" spans="2:7" x14ac:dyDescent="0.25">
      <c r="B153" s="93" t="s">
        <v>32</v>
      </c>
      <c r="C153" s="92"/>
      <c r="D153" s="73"/>
      <c r="E153" s="90"/>
      <c r="F153" s="85"/>
      <c r="G153" s="66" t="str">
        <f t="shared" si="3"/>
        <v/>
      </c>
    </row>
    <row r="154" spans="2:7" ht="18" x14ac:dyDescent="0.25">
      <c r="B154" s="86" t="s">
        <v>427</v>
      </c>
      <c r="C154" s="92"/>
      <c r="D154" s="73"/>
      <c r="E154" s="90"/>
      <c r="F154" s="85"/>
      <c r="G154" s="66" t="str">
        <f t="shared" si="3"/>
        <v/>
      </c>
    </row>
    <row r="155" spans="2:7" x14ac:dyDescent="0.25">
      <c r="B155" s="93" t="s">
        <v>34</v>
      </c>
      <c r="C155" s="92"/>
      <c r="D155" s="73"/>
      <c r="E155" s="90"/>
      <c r="F155" s="85"/>
      <c r="G155" s="66" t="str">
        <f t="shared" si="3"/>
        <v/>
      </c>
    </row>
    <row r="156" spans="2:7" x14ac:dyDescent="0.25">
      <c r="B156" s="94" t="s">
        <v>35</v>
      </c>
      <c r="C156" s="92"/>
      <c r="D156" s="73"/>
      <c r="E156" s="90"/>
      <c r="F156" s="85"/>
      <c r="G156" s="66" t="str">
        <f t="shared" si="3"/>
        <v/>
      </c>
    </row>
    <row r="157" spans="2:7" ht="75" x14ac:dyDescent="0.25">
      <c r="B157" s="86" t="s">
        <v>30</v>
      </c>
      <c r="C157" s="92"/>
      <c r="D157" s="73"/>
      <c r="E157" s="90"/>
      <c r="F157" s="85"/>
      <c r="G157" s="66" t="str">
        <f t="shared" si="3"/>
        <v/>
      </c>
    </row>
    <row r="158" spans="2:7" x14ac:dyDescent="0.25">
      <c r="B158" s="86" t="s">
        <v>26</v>
      </c>
      <c r="C158" s="92" t="s">
        <v>27</v>
      </c>
      <c r="D158" s="73">
        <v>36.18</v>
      </c>
      <c r="E158" s="90"/>
      <c r="F158" s="85">
        <v>28.04</v>
      </c>
      <c r="G158" s="66">
        <f t="shared" si="3"/>
        <v>1014.4871999999999</v>
      </c>
    </row>
    <row r="159" spans="2:7" x14ac:dyDescent="0.25">
      <c r="B159" s="60"/>
      <c r="C159" s="92"/>
      <c r="D159" s="73"/>
      <c r="E159" s="90"/>
      <c r="F159" s="85"/>
      <c r="G159" s="66" t="str">
        <f t="shared" si="3"/>
        <v/>
      </c>
    </row>
    <row r="160" spans="2:7" x14ac:dyDescent="0.25">
      <c r="B160" s="60" t="s">
        <v>395</v>
      </c>
      <c r="C160" s="92"/>
      <c r="D160" s="73"/>
      <c r="E160" s="90"/>
      <c r="F160" s="85"/>
      <c r="G160" s="66" t="str">
        <f t="shared" si="3"/>
        <v/>
      </c>
    </row>
    <row r="161" spans="2:7" x14ac:dyDescent="0.25">
      <c r="B161" s="93" t="s">
        <v>32</v>
      </c>
      <c r="C161" s="92"/>
      <c r="D161" s="73"/>
      <c r="E161" s="90"/>
      <c r="F161" s="85"/>
      <c r="G161" s="66" t="str">
        <f t="shared" si="3"/>
        <v/>
      </c>
    </row>
    <row r="162" spans="2:7" ht="33" x14ac:dyDescent="0.25">
      <c r="B162" s="86" t="s">
        <v>428</v>
      </c>
      <c r="C162" s="92"/>
      <c r="D162" s="73"/>
      <c r="E162" s="90"/>
      <c r="F162" s="85"/>
      <c r="G162" s="66" t="str">
        <f t="shared" si="3"/>
        <v/>
      </c>
    </row>
    <row r="163" spans="2:7" x14ac:dyDescent="0.25">
      <c r="B163" s="93" t="s">
        <v>34</v>
      </c>
      <c r="C163" s="92"/>
      <c r="D163" s="73"/>
      <c r="E163" s="90"/>
      <c r="F163" s="85"/>
      <c r="G163" s="66" t="str">
        <f t="shared" si="3"/>
        <v/>
      </c>
    </row>
    <row r="164" spans="2:7" x14ac:dyDescent="0.25">
      <c r="B164" s="94" t="s">
        <v>38</v>
      </c>
      <c r="C164" s="92"/>
      <c r="D164" s="73"/>
      <c r="E164" s="90"/>
      <c r="F164" s="85"/>
      <c r="G164" s="66" t="str">
        <f t="shared" si="3"/>
        <v/>
      </c>
    </row>
    <row r="165" spans="2:7" x14ac:dyDescent="0.25">
      <c r="B165" s="86" t="s">
        <v>39</v>
      </c>
      <c r="C165" s="92"/>
      <c r="D165" s="73"/>
      <c r="E165" s="90"/>
      <c r="F165" s="85"/>
      <c r="G165" s="66" t="str">
        <f t="shared" si="3"/>
        <v/>
      </c>
    </row>
    <row r="166" spans="2:7" x14ac:dyDescent="0.25">
      <c r="B166" s="86" t="s">
        <v>26</v>
      </c>
      <c r="C166" s="92" t="s">
        <v>27</v>
      </c>
      <c r="D166" s="73">
        <v>361</v>
      </c>
      <c r="E166" s="90"/>
      <c r="F166" s="85">
        <v>31.32</v>
      </c>
      <c r="G166" s="66">
        <f t="shared" si="3"/>
        <v>11306.52</v>
      </c>
    </row>
    <row r="167" spans="2:7" x14ac:dyDescent="0.25">
      <c r="B167" s="60"/>
      <c r="C167" s="92"/>
      <c r="D167" s="73"/>
      <c r="E167" s="90"/>
      <c r="F167" s="85"/>
      <c r="G167" s="66" t="str">
        <f t="shared" si="3"/>
        <v/>
      </c>
    </row>
    <row r="168" spans="2:7" x14ac:dyDescent="0.25">
      <c r="B168" s="60" t="s">
        <v>396</v>
      </c>
      <c r="C168" s="92"/>
      <c r="D168" s="73"/>
      <c r="E168" s="90"/>
      <c r="F168" s="85"/>
      <c r="G168" s="66" t="str">
        <f t="shared" si="3"/>
        <v/>
      </c>
    </row>
    <row r="169" spans="2:7" x14ac:dyDescent="0.25">
      <c r="B169" s="93" t="s">
        <v>41</v>
      </c>
      <c r="C169" s="92"/>
      <c r="D169" s="73"/>
      <c r="E169" s="90"/>
      <c r="F169" s="85"/>
      <c r="G169" s="66" t="str">
        <f t="shared" si="3"/>
        <v/>
      </c>
    </row>
    <row r="170" spans="2:7" ht="30" x14ac:dyDescent="0.25">
      <c r="B170" s="93" t="s">
        <v>42</v>
      </c>
      <c r="C170" s="92"/>
      <c r="D170" s="73"/>
      <c r="E170" s="90"/>
      <c r="F170" s="85"/>
      <c r="G170" s="66" t="str">
        <f t="shared" si="3"/>
        <v/>
      </c>
    </row>
    <row r="171" spans="2:7" ht="30" x14ac:dyDescent="0.25">
      <c r="B171" s="86" t="s">
        <v>43</v>
      </c>
      <c r="C171" s="92"/>
      <c r="D171" s="73"/>
      <c r="E171" s="90"/>
      <c r="F171" s="85"/>
      <c r="G171" s="66" t="str">
        <f t="shared" si="3"/>
        <v/>
      </c>
    </row>
    <row r="172" spans="2:7" x14ac:dyDescent="0.25">
      <c r="B172" s="93" t="s">
        <v>32</v>
      </c>
      <c r="C172" s="92"/>
      <c r="D172" s="73"/>
      <c r="E172" s="90"/>
      <c r="F172" s="85"/>
      <c r="G172" s="66" t="str">
        <f t="shared" si="3"/>
        <v/>
      </c>
    </row>
    <row r="173" spans="2:7" ht="33" x14ac:dyDescent="0.25">
      <c r="B173" s="86" t="s">
        <v>428</v>
      </c>
      <c r="C173" s="92"/>
      <c r="D173" s="73"/>
      <c r="E173" s="90"/>
      <c r="F173" s="85"/>
      <c r="G173" s="66" t="str">
        <f t="shared" si="3"/>
        <v/>
      </c>
    </row>
    <row r="174" spans="2:7" x14ac:dyDescent="0.25">
      <c r="B174" s="93" t="s">
        <v>34</v>
      </c>
      <c r="C174" s="92"/>
      <c r="D174" s="73"/>
      <c r="E174" s="90"/>
      <c r="F174" s="85"/>
      <c r="G174" s="66" t="str">
        <f t="shared" si="3"/>
        <v/>
      </c>
    </row>
    <row r="175" spans="2:7" x14ac:dyDescent="0.25">
      <c r="B175" s="94" t="s">
        <v>44</v>
      </c>
      <c r="C175" s="92"/>
      <c r="D175" s="73"/>
      <c r="E175" s="90"/>
      <c r="F175" s="85"/>
      <c r="G175" s="66" t="str">
        <f t="shared" si="3"/>
        <v/>
      </c>
    </row>
    <row r="176" spans="2:7" x14ac:dyDescent="0.25">
      <c r="B176" s="86" t="s">
        <v>39</v>
      </c>
      <c r="C176" s="92"/>
      <c r="D176" s="73"/>
      <c r="E176" s="90"/>
      <c r="F176" s="85"/>
      <c r="G176" s="66" t="str">
        <f t="shared" si="3"/>
        <v/>
      </c>
    </row>
    <row r="177" spans="2:7" x14ac:dyDescent="0.25">
      <c r="B177" s="86" t="s">
        <v>26</v>
      </c>
      <c r="C177" s="92" t="s">
        <v>27</v>
      </c>
      <c r="D177" s="73">
        <v>183.49</v>
      </c>
      <c r="E177" s="90"/>
      <c r="F177" s="85">
        <v>39.51</v>
      </c>
      <c r="G177" s="66">
        <f t="shared" si="3"/>
        <v>7249.6899000000003</v>
      </c>
    </row>
    <row r="178" spans="2:7" x14ac:dyDescent="0.25">
      <c r="B178" s="60"/>
      <c r="C178" s="92"/>
      <c r="D178" s="73"/>
      <c r="E178" s="90"/>
      <c r="F178" s="85"/>
      <c r="G178" s="66" t="str">
        <f t="shared" si="3"/>
        <v/>
      </c>
    </row>
    <row r="179" spans="2:7" x14ac:dyDescent="0.25">
      <c r="B179" s="60" t="s">
        <v>397</v>
      </c>
      <c r="C179" s="92"/>
      <c r="D179" s="73"/>
      <c r="E179" s="90"/>
      <c r="F179" s="85"/>
      <c r="G179" s="66" t="str">
        <f t="shared" si="3"/>
        <v/>
      </c>
    </row>
    <row r="180" spans="2:7" x14ac:dyDescent="0.25">
      <c r="B180" s="93" t="s">
        <v>46</v>
      </c>
      <c r="C180" s="92"/>
      <c r="D180" s="73"/>
      <c r="E180" s="90"/>
      <c r="F180" s="85"/>
      <c r="G180" s="66" t="str">
        <f t="shared" si="3"/>
        <v/>
      </c>
    </row>
    <row r="181" spans="2:7" x14ac:dyDescent="0.25">
      <c r="B181" s="93" t="s">
        <v>32</v>
      </c>
      <c r="C181" s="92"/>
      <c r="D181" s="73"/>
      <c r="E181" s="90"/>
      <c r="F181" s="85"/>
      <c r="G181" s="66" t="str">
        <f t="shared" si="3"/>
        <v/>
      </c>
    </row>
    <row r="182" spans="2:7" ht="33" x14ac:dyDescent="0.25">
      <c r="B182" s="86" t="s">
        <v>428</v>
      </c>
      <c r="C182" s="92"/>
      <c r="D182" s="73"/>
      <c r="E182" s="90"/>
      <c r="F182" s="85"/>
      <c r="G182" s="66" t="str">
        <f t="shared" si="3"/>
        <v/>
      </c>
    </row>
    <row r="183" spans="2:7" x14ac:dyDescent="0.25">
      <c r="B183" s="93" t="s">
        <v>34</v>
      </c>
      <c r="C183" s="92"/>
      <c r="D183" s="73"/>
      <c r="E183" s="90"/>
      <c r="F183" s="85"/>
      <c r="G183" s="66" t="str">
        <f t="shared" si="3"/>
        <v/>
      </c>
    </row>
    <row r="184" spans="2:7" x14ac:dyDescent="0.25">
      <c r="B184" s="94" t="s">
        <v>38</v>
      </c>
      <c r="C184" s="92"/>
      <c r="D184" s="73"/>
      <c r="E184" s="90"/>
      <c r="F184" s="85"/>
      <c r="G184" s="66" t="str">
        <f t="shared" si="3"/>
        <v/>
      </c>
    </row>
    <row r="185" spans="2:7" x14ac:dyDescent="0.25">
      <c r="B185" s="86" t="s">
        <v>39</v>
      </c>
      <c r="C185" s="92"/>
      <c r="D185" s="73"/>
      <c r="E185" s="90"/>
      <c r="F185" s="85"/>
      <c r="G185" s="66" t="str">
        <f t="shared" si="3"/>
        <v/>
      </c>
    </row>
    <row r="186" spans="2:7" x14ac:dyDescent="0.25">
      <c r="B186" s="86" t="s">
        <v>26</v>
      </c>
      <c r="C186" s="92" t="s">
        <v>27</v>
      </c>
      <c r="D186" s="73">
        <v>10.6</v>
      </c>
      <c r="E186" s="90"/>
      <c r="F186" s="85">
        <v>55.07</v>
      </c>
      <c r="G186" s="66">
        <f t="shared" si="3"/>
        <v>583.74199999999996</v>
      </c>
    </row>
    <row r="187" spans="2:7" x14ac:dyDescent="0.25">
      <c r="B187" s="60"/>
      <c r="C187" s="92"/>
      <c r="D187" s="73"/>
      <c r="E187" s="90"/>
      <c r="F187" s="85"/>
      <c r="G187" s="66" t="str">
        <f t="shared" si="3"/>
        <v/>
      </c>
    </row>
    <row r="188" spans="2:7" x14ac:dyDescent="0.25">
      <c r="B188" s="60" t="s">
        <v>398</v>
      </c>
      <c r="C188" s="92"/>
      <c r="D188" s="73"/>
      <c r="E188" s="90"/>
      <c r="F188" s="85"/>
      <c r="G188" s="66" t="str">
        <f t="shared" si="3"/>
        <v/>
      </c>
    </row>
    <row r="189" spans="2:7" x14ac:dyDescent="0.25">
      <c r="B189" s="93" t="s">
        <v>32</v>
      </c>
      <c r="C189" s="92"/>
      <c r="D189" s="73"/>
      <c r="E189" s="90"/>
      <c r="F189" s="85"/>
      <c r="G189" s="66" t="str">
        <f t="shared" si="3"/>
        <v/>
      </c>
    </row>
    <row r="190" spans="2:7" ht="33" x14ac:dyDescent="0.25">
      <c r="B190" s="86" t="s">
        <v>429</v>
      </c>
      <c r="C190" s="92"/>
      <c r="D190" s="73"/>
      <c r="E190" s="90"/>
      <c r="F190" s="85"/>
      <c r="G190" s="66" t="str">
        <f t="shared" si="3"/>
        <v/>
      </c>
    </row>
    <row r="191" spans="2:7" x14ac:dyDescent="0.25">
      <c r="B191" s="93" t="s">
        <v>34</v>
      </c>
      <c r="C191" s="92"/>
      <c r="D191" s="73"/>
      <c r="E191" s="90"/>
      <c r="F191" s="85"/>
      <c r="G191" s="66" t="str">
        <f t="shared" si="3"/>
        <v/>
      </c>
    </row>
    <row r="192" spans="2:7" x14ac:dyDescent="0.25">
      <c r="B192" s="94" t="s">
        <v>49</v>
      </c>
      <c r="C192" s="92"/>
      <c r="D192" s="73"/>
      <c r="E192" s="90"/>
      <c r="F192" s="85"/>
      <c r="G192" s="66" t="str">
        <f t="shared" si="3"/>
        <v/>
      </c>
    </row>
    <row r="193" spans="2:7" x14ac:dyDescent="0.25">
      <c r="B193" s="86" t="s">
        <v>39</v>
      </c>
      <c r="C193" s="92"/>
      <c r="D193" s="73"/>
      <c r="E193" s="90"/>
      <c r="F193" s="85"/>
      <c r="G193" s="66" t="str">
        <f t="shared" si="3"/>
        <v/>
      </c>
    </row>
    <row r="194" spans="2:7" x14ac:dyDescent="0.25">
      <c r="B194" s="86" t="s">
        <v>26</v>
      </c>
      <c r="C194" s="92" t="s">
        <v>27</v>
      </c>
      <c r="D194" s="73">
        <v>5</v>
      </c>
      <c r="E194" s="90"/>
      <c r="F194" s="85">
        <v>26.15</v>
      </c>
      <c r="G194" s="66">
        <f t="shared" si="3"/>
        <v>130.75</v>
      </c>
    </row>
    <row r="195" spans="2:7" x14ac:dyDescent="0.25">
      <c r="B195" s="60"/>
      <c r="C195" s="92"/>
      <c r="D195" s="73"/>
      <c r="E195" s="90"/>
      <c r="F195" s="85"/>
      <c r="G195" s="66" t="str">
        <f t="shared" si="3"/>
        <v/>
      </c>
    </row>
    <row r="196" spans="2:7" ht="30" x14ac:dyDescent="0.25">
      <c r="B196" s="60" t="s">
        <v>399</v>
      </c>
      <c r="C196" s="92"/>
      <c r="D196" s="73"/>
      <c r="E196" s="90"/>
      <c r="F196" s="85"/>
      <c r="G196" s="66" t="str">
        <f t="shared" si="3"/>
        <v/>
      </c>
    </row>
    <row r="197" spans="2:7" x14ac:dyDescent="0.25">
      <c r="B197" s="93" t="s">
        <v>51</v>
      </c>
      <c r="C197" s="92"/>
      <c r="D197" s="73"/>
      <c r="E197" s="90"/>
      <c r="F197" s="85"/>
      <c r="G197" s="66" t="str">
        <f t="shared" si="3"/>
        <v/>
      </c>
    </row>
    <row r="198" spans="2:7" x14ac:dyDescent="0.25">
      <c r="B198" s="93" t="s">
        <v>52</v>
      </c>
      <c r="C198" s="92"/>
      <c r="D198" s="73"/>
      <c r="E198" s="90"/>
      <c r="F198" s="85"/>
      <c r="G198" s="66" t="str">
        <f t="shared" si="3"/>
        <v/>
      </c>
    </row>
    <row r="199" spans="2:7" x14ac:dyDescent="0.25">
      <c r="B199" s="93" t="s">
        <v>53</v>
      </c>
      <c r="C199" s="92"/>
      <c r="D199" s="73"/>
      <c r="E199" s="90"/>
      <c r="F199" s="85"/>
      <c r="G199" s="66" t="str">
        <f t="shared" si="3"/>
        <v/>
      </c>
    </row>
    <row r="200" spans="2:7" x14ac:dyDescent="0.25">
      <c r="B200" s="94" t="s">
        <v>54</v>
      </c>
      <c r="C200" s="92"/>
      <c r="D200" s="73"/>
      <c r="E200" s="90"/>
      <c r="F200" s="85"/>
      <c r="G200" s="66" t="str">
        <f t="shared" si="3"/>
        <v/>
      </c>
    </row>
    <row r="201" spans="2:7" ht="90" x14ac:dyDescent="0.25">
      <c r="B201" s="86" t="s">
        <v>55</v>
      </c>
      <c r="C201" s="92"/>
      <c r="D201" s="73"/>
      <c r="E201" s="90"/>
      <c r="F201" s="85"/>
      <c r="G201" s="66" t="str">
        <f t="shared" si="3"/>
        <v/>
      </c>
    </row>
    <row r="202" spans="2:7" x14ac:dyDescent="0.25">
      <c r="B202" s="86" t="s">
        <v>26</v>
      </c>
      <c r="C202" s="92" t="s">
        <v>27</v>
      </c>
      <c r="D202" s="73">
        <v>69.23</v>
      </c>
      <c r="E202" s="90"/>
      <c r="F202" s="85">
        <v>49.82</v>
      </c>
      <c r="G202" s="66">
        <f t="shared" si="3"/>
        <v>3449.0386000000003</v>
      </c>
    </row>
    <row r="203" spans="2:7" x14ac:dyDescent="0.25">
      <c r="B203" s="60"/>
      <c r="C203" s="92"/>
      <c r="D203" s="73"/>
      <c r="E203" s="90"/>
      <c r="F203" s="85"/>
      <c r="G203" s="66" t="str">
        <f t="shared" ref="G203:G266" si="4">IF(D203=0,"",D203*F203)</f>
        <v/>
      </c>
    </row>
    <row r="204" spans="2:7" ht="30" x14ac:dyDescent="0.25">
      <c r="B204" s="60" t="s">
        <v>400</v>
      </c>
      <c r="C204" s="92"/>
      <c r="D204" s="73"/>
      <c r="E204" s="90"/>
      <c r="F204" s="85"/>
      <c r="G204" s="66" t="str">
        <f t="shared" si="4"/>
        <v/>
      </c>
    </row>
    <row r="205" spans="2:7" x14ac:dyDescent="0.25">
      <c r="B205" s="93" t="s">
        <v>41</v>
      </c>
      <c r="C205" s="92"/>
      <c r="D205" s="73"/>
      <c r="E205" s="90"/>
      <c r="F205" s="85"/>
      <c r="G205" s="66" t="str">
        <f t="shared" si="4"/>
        <v/>
      </c>
    </row>
    <row r="206" spans="2:7" ht="30" x14ac:dyDescent="0.25">
      <c r="B206" s="93" t="s">
        <v>42</v>
      </c>
      <c r="C206" s="92"/>
      <c r="D206" s="73"/>
      <c r="E206" s="90"/>
      <c r="F206" s="85"/>
      <c r="G206" s="66" t="str">
        <f t="shared" si="4"/>
        <v/>
      </c>
    </row>
    <row r="207" spans="2:7" ht="30" x14ac:dyDescent="0.25">
      <c r="B207" s="86" t="s">
        <v>57</v>
      </c>
      <c r="C207" s="92"/>
      <c r="D207" s="73"/>
      <c r="E207" s="90"/>
      <c r="F207" s="85"/>
      <c r="G207" s="66" t="str">
        <f t="shared" si="4"/>
        <v/>
      </c>
    </row>
    <row r="208" spans="2:7" ht="30" x14ac:dyDescent="0.25">
      <c r="B208" s="93" t="s">
        <v>58</v>
      </c>
      <c r="C208" s="92"/>
      <c r="D208" s="73"/>
      <c r="E208" s="90"/>
      <c r="F208" s="85"/>
      <c r="G208" s="66" t="str">
        <f t="shared" si="4"/>
        <v/>
      </c>
    </row>
    <row r="209" spans="2:7" ht="30" x14ac:dyDescent="0.25">
      <c r="B209" s="86" t="s">
        <v>430</v>
      </c>
      <c r="C209" s="92"/>
      <c r="D209" s="73"/>
      <c r="E209" s="90"/>
      <c r="F209" s="85"/>
      <c r="G209" s="66" t="str">
        <f t="shared" si="4"/>
        <v/>
      </c>
    </row>
    <row r="210" spans="2:7" x14ac:dyDescent="0.25">
      <c r="B210" s="94" t="s">
        <v>60</v>
      </c>
      <c r="C210" s="92"/>
      <c r="D210" s="73"/>
      <c r="E210" s="90"/>
      <c r="F210" s="85"/>
      <c r="G210" s="66" t="str">
        <f t="shared" si="4"/>
        <v/>
      </c>
    </row>
    <row r="211" spans="2:7" ht="30" x14ac:dyDescent="0.25">
      <c r="B211" s="86" t="s">
        <v>61</v>
      </c>
      <c r="C211" s="92"/>
      <c r="D211" s="73"/>
      <c r="E211" s="90"/>
      <c r="F211" s="85"/>
      <c r="G211" s="66" t="str">
        <f t="shared" si="4"/>
        <v/>
      </c>
    </row>
    <row r="212" spans="2:7" x14ac:dyDescent="0.25">
      <c r="B212" s="86" t="s">
        <v>26</v>
      </c>
      <c r="C212" s="92" t="s">
        <v>27</v>
      </c>
      <c r="D212" s="73">
        <v>348.1</v>
      </c>
      <c r="E212" s="90"/>
      <c r="F212" s="85">
        <v>28.78</v>
      </c>
      <c r="G212" s="66">
        <f t="shared" si="4"/>
        <v>10018.318000000001</v>
      </c>
    </row>
    <row r="213" spans="2:7" x14ac:dyDescent="0.25">
      <c r="B213" s="60"/>
      <c r="C213" s="92"/>
      <c r="D213" s="73"/>
      <c r="E213" s="90"/>
      <c r="F213" s="85"/>
      <c r="G213" s="66" t="str">
        <f t="shared" si="4"/>
        <v/>
      </c>
    </row>
    <row r="214" spans="2:7" ht="30" x14ac:dyDescent="0.25">
      <c r="B214" s="60" t="s">
        <v>401</v>
      </c>
      <c r="C214" s="92"/>
      <c r="D214" s="73"/>
      <c r="E214" s="90"/>
      <c r="F214" s="85"/>
      <c r="G214" s="66" t="str">
        <f t="shared" si="4"/>
        <v/>
      </c>
    </row>
    <row r="215" spans="2:7" x14ac:dyDescent="0.25">
      <c r="B215" s="93" t="s">
        <v>32</v>
      </c>
      <c r="C215" s="92"/>
      <c r="D215" s="73"/>
      <c r="E215" s="90"/>
      <c r="F215" s="85"/>
      <c r="G215" s="66" t="str">
        <f t="shared" si="4"/>
        <v/>
      </c>
    </row>
    <row r="216" spans="2:7" ht="18" x14ac:dyDescent="0.25">
      <c r="B216" s="86" t="s">
        <v>431</v>
      </c>
      <c r="C216" s="92"/>
      <c r="D216" s="73"/>
      <c r="E216" s="90"/>
      <c r="F216" s="85"/>
      <c r="G216" s="66" t="str">
        <f t="shared" si="4"/>
        <v/>
      </c>
    </row>
    <row r="217" spans="2:7" ht="30" x14ac:dyDescent="0.25">
      <c r="B217" s="93" t="s">
        <v>42</v>
      </c>
      <c r="C217" s="92"/>
      <c r="D217" s="73"/>
      <c r="E217" s="90"/>
      <c r="F217" s="85"/>
      <c r="G217" s="66" t="str">
        <f t="shared" si="4"/>
        <v/>
      </c>
    </row>
    <row r="218" spans="2:7" ht="30" x14ac:dyDescent="0.25">
      <c r="B218" s="86" t="s">
        <v>43</v>
      </c>
      <c r="C218" s="92"/>
      <c r="D218" s="73"/>
      <c r="E218" s="90"/>
      <c r="F218" s="85"/>
      <c r="G218" s="66" t="str">
        <f t="shared" si="4"/>
        <v/>
      </c>
    </row>
    <row r="219" spans="2:7" ht="30" x14ac:dyDescent="0.25">
      <c r="B219" s="93" t="s">
        <v>58</v>
      </c>
      <c r="C219" s="92"/>
      <c r="D219" s="73"/>
      <c r="E219" s="90"/>
      <c r="F219" s="85"/>
      <c r="G219" s="66" t="str">
        <f t="shared" si="4"/>
        <v/>
      </c>
    </row>
    <row r="220" spans="2:7" ht="30" x14ac:dyDescent="0.25">
      <c r="B220" s="86" t="s">
        <v>430</v>
      </c>
      <c r="C220" s="92"/>
      <c r="D220" s="73"/>
      <c r="E220" s="90"/>
      <c r="F220" s="85"/>
      <c r="G220" s="66" t="str">
        <f t="shared" si="4"/>
        <v/>
      </c>
    </row>
    <row r="221" spans="2:7" x14ac:dyDescent="0.25">
      <c r="B221" s="94" t="s">
        <v>76</v>
      </c>
      <c r="C221" s="92"/>
      <c r="D221" s="73"/>
      <c r="E221" s="90"/>
      <c r="F221" s="85"/>
      <c r="G221" s="66" t="str">
        <f t="shared" si="4"/>
        <v/>
      </c>
    </row>
    <row r="222" spans="2:7" ht="60" x14ac:dyDescent="0.25">
      <c r="B222" s="86" t="s">
        <v>77</v>
      </c>
      <c r="C222" s="92"/>
      <c r="D222" s="73"/>
      <c r="E222" s="90"/>
      <c r="F222" s="85"/>
      <c r="G222" s="66" t="str">
        <f t="shared" si="4"/>
        <v/>
      </c>
    </row>
    <row r="223" spans="2:7" x14ac:dyDescent="0.25">
      <c r="B223" s="86" t="s">
        <v>26</v>
      </c>
      <c r="C223" s="92" t="s">
        <v>27</v>
      </c>
      <c r="D223" s="73">
        <v>82.75</v>
      </c>
      <c r="E223" s="90"/>
      <c r="F223" s="85">
        <v>38.92</v>
      </c>
      <c r="G223" s="66">
        <f t="shared" si="4"/>
        <v>3220.63</v>
      </c>
    </row>
    <row r="224" spans="2:7" x14ac:dyDescent="0.25">
      <c r="B224" s="60"/>
      <c r="C224" s="92"/>
      <c r="D224" s="73"/>
      <c r="E224" s="90"/>
      <c r="F224" s="85"/>
      <c r="G224" s="66" t="str">
        <f t="shared" si="4"/>
        <v/>
      </c>
    </row>
    <row r="225" spans="2:7" x14ac:dyDescent="0.25">
      <c r="B225" s="60" t="s">
        <v>402</v>
      </c>
      <c r="C225" s="92"/>
      <c r="D225" s="73"/>
      <c r="E225" s="90"/>
      <c r="F225" s="85"/>
      <c r="G225" s="66" t="str">
        <f t="shared" si="4"/>
        <v/>
      </c>
    </row>
    <row r="226" spans="2:7" x14ac:dyDescent="0.25">
      <c r="B226" s="94" t="s">
        <v>79</v>
      </c>
      <c r="C226" s="92"/>
      <c r="D226" s="73"/>
      <c r="E226" s="90"/>
      <c r="F226" s="85"/>
      <c r="G226" s="66" t="str">
        <f t="shared" si="4"/>
        <v/>
      </c>
    </row>
    <row r="227" spans="2:7" ht="60" x14ac:dyDescent="0.25">
      <c r="B227" s="86" t="s">
        <v>80</v>
      </c>
      <c r="C227" s="92"/>
      <c r="D227" s="73"/>
      <c r="E227" s="90"/>
      <c r="F227" s="85"/>
      <c r="G227" s="66" t="str">
        <f t="shared" si="4"/>
        <v/>
      </c>
    </row>
    <row r="228" spans="2:7" x14ac:dyDescent="0.25">
      <c r="B228" s="86" t="s">
        <v>26</v>
      </c>
      <c r="C228" s="92" t="s">
        <v>27</v>
      </c>
      <c r="D228" s="73">
        <v>9.86</v>
      </c>
      <c r="E228" s="90"/>
      <c r="F228" s="85">
        <v>38.020000000000003</v>
      </c>
      <c r="G228" s="66">
        <f t="shared" si="4"/>
        <v>374.87720000000002</v>
      </c>
    </row>
    <row r="229" spans="2:7" x14ac:dyDescent="0.25">
      <c r="B229" s="60"/>
      <c r="C229" s="92"/>
      <c r="D229" s="73"/>
      <c r="E229" s="90"/>
      <c r="F229" s="85"/>
      <c r="G229" s="66" t="str">
        <f t="shared" si="4"/>
        <v/>
      </c>
    </row>
    <row r="230" spans="2:7" x14ac:dyDescent="0.25">
      <c r="B230" s="60" t="s">
        <v>403</v>
      </c>
      <c r="C230" s="92"/>
      <c r="D230" s="73"/>
      <c r="E230" s="90"/>
      <c r="F230" s="85"/>
      <c r="G230" s="66" t="str">
        <f t="shared" si="4"/>
        <v/>
      </c>
    </row>
    <row r="231" spans="2:7" x14ac:dyDescent="0.25">
      <c r="B231" s="93" t="s">
        <v>32</v>
      </c>
      <c r="C231" s="92"/>
      <c r="D231" s="73"/>
      <c r="E231" s="90"/>
      <c r="F231" s="85"/>
      <c r="G231" s="66" t="str">
        <f t="shared" si="4"/>
        <v/>
      </c>
    </row>
    <row r="232" spans="2:7" ht="18" x14ac:dyDescent="0.25">
      <c r="B232" s="86" t="s">
        <v>431</v>
      </c>
      <c r="C232" s="92"/>
      <c r="D232" s="73"/>
      <c r="E232" s="90"/>
      <c r="F232" s="85"/>
      <c r="G232" s="66" t="str">
        <f t="shared" si="4"/>
        <v/>
      </c>
    </row>
    <row r="233" spans="2:7" x14ac:dyDescent="0.25">
      <c r="B233" s="93" t="s">
        <v>52</v>
      </c>
      <c r="C233" s="92"/>
      <c r="D233" s="73"/>
      <c r="E233" s="90"/>
      <c r="F233" s="85"/>
      <c r="G233" s="66" t="str">
        <f t="shared" si="4"/>
        <v/>
      </c>
    </row>
    <row r="234" spans="2:7" x14ac:dyDescent="0.25">
      <c r="B234" s="94" t="s">
        <v>82</v>
      </c>
      <c r="C234" s="92"/>
      <c r="D234" s="73"/>
      <c r="E234" s="90"/>
      <c r="F234" s="85"/>
      <c r="G234" s="66" t="str">
        <f t="shared" si="4"/>
        <v/>
      </c>
    </row>
    <row r="235" spans="2:7" ht="30" x14ac:dyDescent="0.25">
      <c r="B235" s="86" t="s">
        <v>25</v>
      </c>
      <c r="C235" s="92" t="s">
        <v>27</v>
      </c>
      <c r="D235" s="73">
        <v>17.36</v>
      </c>
      <c r="E235" s="90"/>
      <c r="F235" s="95">
        <v>22.91</v>
      </c>
      <c r="G235" s="66">
        <f t="shared" si="4"/>
        <v>397.7176</v>
      </c>
    </row>
    <row r="236" spans="2:7" x14ac:dyDescent="0.25">
      <c r="B236" s="86" t="s">
        <v>26</v>
      </c>
      <c r="C236" s="96"/>
      <c r="D236" s="96"/>
      <c r="E236" s="90"/>
      <c r="F236" s="85"/>
      <c r="G236" s="66" t="str">
        <f t="shared" si="4"/>
        <v/>
      </c>
    </row>
    <row r="237" spans="2:7" x14ac:dyDescent="0.25">
      <c r="B237" s="60"/>
      <c r="C237" s="92"/>
      <c r="D237" s="73"/>
      <c r="E237" s="90"/>
      <c r="F237" s="85"/>
      <c r="G237" s="66" t="str">
        <f t="shared" si="4"/>
        <v/>
      </c>
    </row>
    <row r="238" spans="2:7" ht="30" x14ac:dyDescent="0.25">
      <c r="B238" s="60" t="s">
        <v>404</v>
      </c>
      <c r="C238" s="92"/>
      <c r="D238" s="73"/>
      <c r="E238" s="90"/>
      <c r="F238" s="85"/>
      <c r="G238" s="66" t="str">
        <f t="shared" si="4"/>
        <v/>
      </c>
    </row>
    <row r="239" spans="2:7" x14ac:dyDescent="0.25">
      <c r="B239" s="93" t="s">
        <v>84</v>
      </c>
      <c r="C239" s="92"/>
      <c r="D239" s="73"/>
      <c r="E239" s="90"/>
      <c r="F239" s="85"/>
      <c r="G239" s="66" t="str">
        <f t="shared" si="4"/>
        <v/>
      </c>
    </row>
    <row r="240" spans="2:7" x14ac:dyDescent="0.25">
      <c r="B240" s="93" t="s">
        <v>32</v>
      </c>
      <c r="C240" s="92"/>
      <c r="D240" s="73"/>
      <c r="E240" s="90"/>
      <c r="F240" s="85"/>
      <c r="G240" s="66" t="str">
        <f t="shared" si="4"/>
        <v/>
      </c>
    </row>
    <row r="241" spans="2:7" ht="18" x14ac:dyDescent="0.25">
      <c r="B241" s="86" t="s">
        <v>431</v>
      </c>
      <c r="C241" s="92"/>
      <c r="D241" s="73"/>
      <c r="E241" s="90"/>
      <c r="F241" s="85"/>
      <c r="G241" s="66" t="str">
        <f t="shared" si="4"/>
        <v/>
      </c>
    </row>
    <row r="242" spans="2:7" x14ac:dyDescent="0.25">
      <c r="B242" s="93" t="s">
        <v>52</v>
      </c>
      <c r="C242" s="92"/>
      <c r="D242" s="73"/>
      <c r="E242" s="90"/>
      <c r="F242" s="85"/>
      <c r="G242" s="66" t="str">
        <f t="shared" si="4"/>
        <v/>
      </c>
    </row>
    <row r="243" spans="2:7" x14ac:dyDescent="0.25">
      <c r="B243" s="94" t="s">
        <v>82</v>
      </c>
      <c r="C243" s="92"/>
      <c r="D243" s="73"/>
      <c r="E243" s="90"/>
      <c r="F243" s="85"/>
      <c r="G243" s="66" t="str">
        <f t="shared" si="4"/>
        <v/>
      </c>
    </row>
    <row r="244" spans="2:7" ht="30" x14ac:dyDescent="0.25">
      <c r="B244" s="86" t="s">
        <v>25</v>
      </c>
      <c r="C244" s="92"/>
      <c r="D244" s="73"/>
      <c r="E244" s="90"/>
      <c r="F244" s="85"/>
      <c r="G244" s="66" t="str">
        <f t="shared" si="4"/>
        <v/>
      </c>
    </row>
    <row r="245" spans="2:7" x14ac:dyDescent="0.25">
      <c r="B245" s="86" t="s">
        <v>26</v>
      </c>
      <c r="C245" s="92" t="s">
        <v>27</v>
      </c>
      <c r="D245" s="73">
        <v>8.27</v>
      </c>
      <c r="E245" s="90"/>
      <c r="F245" s="85">
        <v>51</v>
      </c>
      <c r="G245" s="66">
        <f t="shared" si="4"/>
        <v>421.77</v>
      </c>
    </row>
    <row r="246" spans="2:7" x14ac:dyDescent="0.25">
      <c r="B246" s="60"/>
      <c r="C246" s="92"/>
      <c r="D246" s="73"/>
      <c r="E246" s="90"/>
      <c r="F246" s="85"/>
      <c r="G246" s="66" t="str">
        <f t="shared" si="4"/>
        <v/>
      </c>
    </row>
    <row r="247" spans="2:7" x14ac:dyDescent="0.25">
      <c r="B247" s="60"/>
      <c r="C247" s="92"/>
      <c r="D247" s="73"/>
      <c r="E247" s="90"/>
      <c r="F247" s="85"/>
      <c r="G247" s="66" t="str">
        <f t="shared" si="4"/>
        <v/>
      </c>
    </row>
    <row r="248" spans="2:7" ht="30" x14ac:dyDescent="0.25">
      <c r="B248" s="60" t="s">
        <v>405</v>
      </c>
      <c r="C248" s="92"/>
      <c r="D248" s="73"/>
      <c r="E248" s="90"/>
      <c r="F248" s="85"/>
      <c r="G248" s="66" t="str">
        <f t="shared" si="4"/>
        <v/>
      </c>
    </row>
    <row r="249" spans="2:7" x14ac:dyDescent="0.25">
      <c r="B249" s="93" t="s">
        <v>32</v>
      </c>
      <c r="C249" s="92"/>
      <c r="D249" s="73"/>
      <c r="E249" s="90"/>
      <c r="F249" s="85"/>
      <c r="G249" s="66" t="str">
        <f t="shared" si="4"/>
        <v/>
      </c>
    </row>
    <row r="250" spans="2:7" ht="18" x14ac:dyDescent="0.25">
      <c r="B250" s="86" t="s">
        <v>431</v>
      </c>
      <c r="C250" s="92"/>
      <c r="D250" s="73"/>
      <c r="E250" s="90"/>
      <c r="F250" s="85"/>
      <c r="G250" s="66" t="str">
        <f t="shared" si="4"/>
        <v/>
      </c>
    </row>
    <row r="251" spans="2:7" x14ac:dyDescent="0.25">
      <c r="B251" s="93" t="s">
        <v>34</v>
      </c>
      <c r="C251" s="92"/>
      <c r="D251" s="73"/>
      <c r="E251" s="90"/>
      <c r="F251" s="85"/>
      <c r="G251" s="66" t="str">
        <f t="shared" si="4"/>
        <v/>
      </c>
    </row>
    <row r="252" spans="2:7" x14ac:dyDescent="0.25">
      <c r="B252" s="94" t="s">
        <v>86</v>
      </c>
      <c r="C252" s="92"/>
      <c r="D252" s="73"/>
      <c r="E252" s="90"/>
      <c r="F252" s="85"/>
      <c r="G252" s="66" t="str">
        <f t="shared" si="4"/>
        <v/>
      </c>
    </row>
    <row r="253" spans="2:7" ht="30" x14ac:dyDescent="0.25">
      <c r="B253" s="86" t="s">
        <v>25</v>
      </c>
      <c r="C253" s="92"/>
      <c r="D253" s="73"/>
      <c r="E253" s="90"/>
      <c r="F253" s="85"/>
      <c r="G253" s="66" t="str">
        <f t="shared" si="4"/>
        <v/>
      </c>
    </row>
    <row r="254" spans="2:7" x14ac:dyDescent="0.25">
      <c r="B254" s="86" t="s">
        <v>26</v>
      </c>
      <c r="C254" s="92" t="s">
        <v>27</v>
      </c>
      <c r="D254" s="73">
        <v>382.59</v>
      </c>
      <c r="E254" s="90"/>
      <c r="F254" s="85">
        <v>29.43</v>
      </c>
      <c r="G254" s="66">
        <f t="shared" si="4"/>
        <v>11259.623699999998</v>
      </c>
    </row>
    <row r="255" spans="2:7" x14ac:dyDescent="0.25">
      <c r="B255" s="60"/>
      <c r="C255" s="92"/>
      <c r="D255" s="73"/>
      <c r="E255" s="90"/>
      <c r="F255" s="85"/>
      <c r="G255" s="66" t="str">
        <f t="shared" si="4"/>
        <v/>
      </c>
    </row>
    <row r="256" spans="2:7" x14ac:dyDescent="0.25">
      <c r="B256" s="60" t="s">
        <v>406</v>
      </c>
      <c r="C256" s="92"/>
      <c r="D256" s="73"/>
      <c r="E256" s="90"/>
      <c r="F256" s="85"/>
      <c r="G256" s="66" t="str">
        <f t="shared" si="4"/>
        <v/>
      </c>
    </row>
    <row r="257" spans="2:7" x14ac:dyDescent="0.25">
      <c r="B257" s="93" t="s">
        <v>32</v>
      </c>
      <c r="C257" s="92"/>
      <c r="D257" s="73"/>
      <c r="E257" s="90"/>
      <c r="F257" s="85"/>
      <c r="G257" s="66" t="str">
        <f t="shared" si="4"/>
        <v/>
      </c>
    </row>
    <row r="258" spans="2:7" ht="18" x14ac:dyDescent="0.25">
      <c r="B258" s="86" t="s">
        <v>431</v>
      </c>
      <c r="C258" s="92"/>
      <c r="D258" s="73"/>
      <c r="E258" s="90"/>
      <c r="F258" s="85"/>
      <c r="G258" s="66" t="str">
        <f t="shared" si="4"/>
        <v/>
      </c>
    </row>
    <row r="259" spans="2:7" x14ac:dyDescent="0.25">
      <c r="B259" s="93" t="s">
        <v>34</v>
      </c>
      <c r="C259" s="92"/>
      <c r="D259" s="73"/>
      <c r="E259" s="90"/>
      <c r="F259" s="85"/>
      <c r="G259" s="66" t="str">
        <f t="shared" si="4"/>
        <v/>
      </c>
    </row>
    <row r="260" spans="2:7" x14ac:dyDescent="0.25">
      <c r="B260" s="94" t="s">
        <v>88</v>
      </c>
      <c r="C260" s="92"/>
      <c r="D260" s="73"/>
      <c r="E260" s="90"/>
      <c r="F260" s="85"/>
      <c r="G260" s="66" t="str">
        <f t="shared" si="4"/>
        <v/>
      </c>
    </row>
    <row r="261" spans="2:7" ht="30" x14ac:dyDescent="0.25">
      <c r="B261" s="86" t="s">
        <v>25</v>
      </c>
      <c r="C261" s="92"/>
      <c r="D261" s="73"/>
      <c r="E261" s="90"/>
      <c r="F261" s="85"/>
      <c r="G261" s="66" t="str">
        <f t="shared" si="4"/>
        <v/>
      </c>
    </row>
    <row r="262" spans="2:7" x14ac:dyDescent="0.25">
      <c r="B262" s="97" t="s">
        <v>89</v>
      </c>
      <c r="C262" s="92"/>
      <c r="D262" s="73"/>
      <c r="E262" s="90"/>
      <c r="F262" s="85"/>
      <c r="G262" s="66" t="str">
        <f t="shared" si="4"/>
        <v/>
      </c>
    </row>
    <row r="263" spans="2:7" x14ac:dyDescent="0.25">
      <c r="B263" s="86" t="s">
        <v>26</v>
      </c>
      <c r="C263" s="92" t="s">
        <v>27</v>
      </c>
      <c r="D263" s="73">
        <v>89.44</v>
      </c>
      <c r="E263" s="90"/>
      <c r="F263" s="85">
        <v>27.25</v>
      </c>
      <c r="G263" s="66">
        <f t="shared" si="4"/>
        <v>2437.2399999999998</v>
      </c>
    </row>
    <row r="264" spans="2:7" x14ac:dyDescent="0.25">
      <c r="B264" s="60"/>
      <c r="C264" s="92"/>
      <c r="D264" s="73"/>
      <c r="E264" s="90"/>
      <c r="F264" s="85"/>
      <c r="G264" s="66" t="str">
        <f t="shared" si="4"/>
        <v/>
      </c>
    </row>
    <row r="265" spans="2:7" x14ac:dyDescent="0.25">
      <c r="B265" s="60" t="s">
        <v>407</v>
      </c>
      <c r="C265" s="92"/>
      <c r="D265" s="73"/>
      <c r="E265" s="90"/>
      <c r="F265" s="85"/>
      <c r="G265" s="66" t="str">
        <f t="shared" si="4"/>
        <v/>
      </c>
    </row>
    <row r="266" spans="2:7" x14ac:dyDescent="0.25">
      <c r="B266" s="93" t="s">
        <v>91</v>
      </c>
      <c r="C266" s="92"/>
      <c r="D266" s="73"/>
      <c r="E266" s="90"/>
      <c r="F266" s="85"/>
      <c r="G266" s="66" t="str">
        <f t="shared" si="4"/>
        <v/>
      </c>
    </row>
    <row r="267" spans="2:7" ht="30" x14ac:dyDescent="0.25">
      <c r="B267" s="93" t="s">
        <v>92</v>
      </c>
      <c r="C267" s="92"/>
      <c r="D267" s="73"/>
      <c r="E267" s="90"/>
      <c r="F267" s="85"/>
      <c r="G267" s="66" t="str">
        <f t="shared" ref="G267:G330" si="5">IF(D267=0,"",D267*F267)</f>
        <v/>
      </c>
    </row>
    <row r="268" spans="2:7" ht="30" x14ac:dyDescent="0.25">
      <c r="B268" s="86" t="s">
        <v>430</v>
      </c>
      <c r="C268" s="92"/>
      <c r="D268" s="73"/>
      <c r="E268" s="90"/>
      <c r="F268" s="85"/>
      <c r="G268" s="66" t="str">
        <f t="shared" si="5"/>
        <v/>
      </c>
    </row>
    <row r="269" spans="2:7" x14ac:dyDescent="0.25">
      <c r="B269" s="94" t="s">
        <v>93</v>
      </c>
      <c r="C269" s="92"/>
      <c r="D269" s="73"/>
      <c r="E269" s="90"/>
      <c r="F269" s="85"/>
      <c r="G269" s="66" t="str">
        <f t="shared" si="5"/>
        <v/>
      </c>
    </row>
    <row r="270" spans="2:7" ht="30" x14ac:dyDescent="0.25">
      <c r="B270" s="86" t="s">
        <v>25</v>
      </c>
      <c r="C270" s="92"/>
      <c r="D270" s="73"/>
      <c r="E270" s="90"/>
      <c r="F270" s="85"/>
      <c r="G270" s="66" t="str">
        <f t="shared" si="5"/>
        <v/>
      </c>
    </row>
    <row r="271" spans="2:7" x14ac:dyDescent="0.25">
      <c r="B271" s="86" t="s">
        <v>26</v>
      </c>
      <c r="C271" s="92" t="s">
        <v>27</v>
      </c>
      <c r="D271" s="73">
        <v>430.85</v>
      </c>
      <c r="E271" s="90"/>
      <c r="F271" s="85">
        <v>29.8</v>
      </c>
      <c r="G271" s="66">
        <f t="shared" si="5"/>
        <v>12839.330000000002</v>
      </c>
    </row>
    <row r="272" spans="2:7" x14ac:dyDescent="0.25">
      <c r="B272" s="60"/>
      <c r="C272" s="92"/>
      <c r="D272" s="73"/>
      <c r="E272" s="90"/>
      <c r="F272" s="85"/>
      <c r="G272" s="66" t="str">
        <f t="shared" si="5"/>
        <v/>
      </c>
    </row>
    <row r="273" spans="2:7" ht="30" x14ac:dyDescent="0.25">
      <c r="B273" s="60" t="s">
        <v>408</v>
      </c>
      <c r="C273" s="92"/>
      <c r="D273" s="73"/>
      <c r="E273" s="90"/>
      <c r="F273" s="85"/>
      <c r="G273" s="66" t="str">
        <f t="shared" si="5"/>
        <v/>
      </c>
    </row>
    <row r="274" spans="2:7" x14ac:dyDescent="0.25">
      <c r="B274" s="94" t="s">
        <v>103</v>
      </c>
      <c r="C274" s="92"/>
      <c r="D274" s="73"/>
      <c r="E274" s="90"/>
      <c r="F274" s="85"/>
      <c r="G274" s="66" t="str">
        <f t="shared" si="5"/>
        <v/>
      </c>
    </row>
    <row r="275" spans="2:7" ht="30" x14ac:dyDescent="0.25">
      <c r="B275" s="86" t="s">
        <v>25</v>
      </c>
      <c r="C275" s="92"/>
      <c r="D275" s="73"/>
      <c r="E275" s="90"/>
      <c r="F275" s="85"/>
      <c r="G275" s="66" t="str">
        <f t="shared" si="5"/>
        <v/>
      </c>
    </row>
    <row r="276" spans="2:7" x14ac:dyDescent="0.25">
      <c r="B276" s="86" t="s">
        <v>26</v>
      </c>
      <c r="C276" s="92" t="s">
        <v>27</v>
      </c>
      <c r="D276" s="73">
        <v>64.33</v>
      </c>
      <c r="E276" s="90"/>
      <c r="F276" s="85">
        <v>17.37</v>
      </c>
      <c r="G276" s="66">
        <f t="shared" si="5"/>
        <v>1117.4121</v>
      </c>
    </row>
    <row r="277" spans="2:7" x14ac:dyDescent="0.25">
      <c r="B277" s="60"/>
      <c r="C277" s="92"/>
      <c r="D277" s="73"/>
      <c r="E277" s="90"/>
      <c r="F277" s="85"/>
      <c r="G277" s="66" t="str">
        <f t="shared" si="5"/>
        <v/>
      </c>
    </row>
    <row r="278" spans="2:7" ht="30" x14ac:dyDescent="0.25">
      <c r="B278" s="60" t="s">
        <v>409</v>
      </c>
      <c r="C278" s="92"/>
      <c r="D278" s="73"/>
      <c r="E278" s="90"/>
      <c r="F278" s="85"/>
      <c r="G278" s="66" t="str">
        <f t="shared" si="5"/>
        <v/>
      </c>
    </row>
    <row r="279" spans="2:7" x14ac:dyDescent="0.25">
      <c r="B279" s="93" t="s">
        <v>91</v>
      </c>
      <c r="C279" s="92"/>
      <c r="D279" s="73"/>
      <c r="E279" s="90"/>
      <c r="F279" s="85"/>
      <c r="G279" s="66" t="str">
        <f t="shared" si="5"/>
        <v/>
      </c>
    </row>
    <row r="280" spans="2:7" ht="30" x14ac:dyDescent="0.25">
      <c r="B280" s="93" t="s">
        <v>42</v>
      </c>
      <c r="C280" s="92"/>
      <c r="D280" s="73"/>
      <c r="E280" s="90"/>
      <c r="F280" s="85"/>
      <c r="G280" s="66" t="str">
        <f t="shared" si="5"/>
        <v/>
      </c>
    </row>
    <row r="281" spans="2:7" ht="30" x14ac:dyDescent="0.25">
      <c r="B281" s="86" t="s">
        <v>57</v>
      </c>
      <c r="C281" s="92"/>
      <c r="D281" s="73"/>
      <c r="E281" s="90"/>
      <c r="F281" s="85"/>
      <c r="G281" s="66" t="str">
        <f t="shared" si="5"/>
        <v/>
      </c>
    </row>
    <row r="282" spans="2:7" ht="30" x14ac:dyDescent="0.25">
      <c r="B282" s="93" t="s">
        <v>58</v>
      </c>
      <c r="C282" s="92"/>
      <c r="D282" s="73"/>
      <c r="E282" s="90"/>
      <c r="F282" s="85"/>
      <c r="G282" s="66" t="str">
        <f t="shared" si="5"/>
        <v/>
      </c>
    </row>
    <row r="283" spans="2:7" ht="30" x14ac:dyDescent="0.25">
      <c r="B283" s="86" t="s">
        <v>430</v>
      </c>
      <c r="C283" s="92"/>
      <c r="D283" s="73"/>
      <c r="E283" s="90"/>
      <c r="F283" s="85"/>
      <c r="G283" s="66" t="str">
        <f t="shared" si="5"/>
        <v/>
      </c>
    </row>
    <row r="284" spans="2:7" x14ac:dyDescent="0.25">
      <c r="B284" s="94" t="s">
        <v>105</v>
      </c>
      <c r="C284" s="92"/>
      <c r="D284" s="73"/>
      <c r="E284" s="90"/>
      <c r="F284" s="85"/>
      <c r="G284" s="66" t="str">
        <f t="shared" si="5"/>
        <v/>
      </c>
    </row>
    <row r="285" spans="2:7" ht="30" x14ac:dyDescent="0.25">
      <c r="B285" s="86" t="s">
        <v>61</v>
      </c>
      <c r="C285" s="92"/>
      <c r="D285" s="73"/>
      <c r="E285" s="90"/>
      <c r="F285" s="85"/>
      <c r="G285" s="66" t="str">
        <f t="shared" si="5"/>
        <v/>
      </c>
    </row>
    <row r="286" spans="2:7" x14ac:dyDescent="0.25">
      <c r="B286" s="86" t="s">
        <v>26</v>
      </c>
      <c r="C286" s="92" t="s">
        <v>27</v>
      </c>
      <c r="D286" s="73">
        <v>75.09</v>
      </c>
      <c r="E286" s="90"/>
      <c r="F286" s="85">
        <v>36.770000000000003</v>
      </c>
      <c r="G286" s="66">
        <f t="shared" si="5"/>
        <v>2761.0593000000003</v>
      </c>
    </row>
    <row r="287" spans="2:7" x14ac:dyDescent="0.25">
      <c r="B287" s="60"/>
      <c r="C287" s="92"/>
      <c r="D287" s="73"/>
      <c r="E287" s="90"/>
      <c r="F287" s="85"/>
      <c r="G287" s="66" t="str">
        <f t="shared" si="5"/>
        <v/>
      </c>
    </row>
    <row r="288" spans="2:7" x14ac:dyDescent="0.25">
      <c r="B288" s="60" t="s">
        <v>410</v>
      </c>
      <c r="C288" s="92"/>
      <c r="D288" s="73"/>
      <c r="E288" s="90"/>
      <c r="F288" s="85"/>
      <c r="G288" s="66" t="str">
        <f t="shared" si="5"/>
        <v/>
      </c>
    </row>
    <row r="289" spans="2:7" x14ac:dyDescent="0.25">
      <c r="B289" s="93" t="s">
        <v>91</v>
      </c>
      <c r="C289" s="92"/>
      <c r="D289" s="73"/>
      <c r="E289" s="90"/>
      <c r="F289" s="85"/>
      <c r="G289" s="66" t="str">
        <f t="shared" si="5"/>
        <v/>
      </c>
    </row>
    <row r="290" spans="2:7" ht="30" x14ac:dyDescent="0.25">
      <c r="B290" s="93" t="s">
        <v>58</v>
      </c>
      <c r="C290" s="92"/>
      <c r="D290" s="73"/>
      <c r="E290" s="90"/>
      <c r="F290" s="85"/>
      <c r="G290" s="66" t="str">
        <f t="shared" si="5"/>
        <v/>
      </c>
    </row>
    <row r="291" spans="2:7" ht="30" x14ac:dyDescent="0.25">
      <c r="B291" s="86" t="s">
        <v>430</v>
      </c>
      <c r="C291" s="92"/>
      <c r="D291" s="73"/>
      <c r="E291" s="90"/>
      <c r="F291" s="85"/>
      <c r="G291" s="66" t="str">
        <f t="shared" si="5"/>
        <v/>
      </c>
    </row>
    <row r="292" spans="2:7" x14ac:dyDescent="0.25">
      <c r="B292" s="94" t="s">
        <v>107</v>
      </c>
      <c r="C292" s="92"/>
      <c r="D292" s="73"/>
      <c r="E292" s="90"/>
      <c r="F292" s="85"/>
      <c r="G292" s="66" t="str">
        <f t="shared" si="5"/>
        <v/>
      </c>
    </row>
    <row r="293" spans="2:7" ht="30" x14ac:dyDescent="0.25">
      <c r="B293" s="86" t="s">
        <v>61</v>
      </c>
      <c r="C293" s="92" t="s">
        <v>27</v>
      </c>
      <c r="D293" s="73">
        <v>60.93</v>
      </c>
      <c r="E293" s="90"/>
      <c r="F293" s="95">
        <v>26.77</v>
      </c>
      <c r="G293" s="66">
        <f t="shared" si="5"/>
        <v>1631.0961</v>
      </c>
    </row>
    <row r="294" spans="2:7" ht="30" x14ac:dyDescent="0.25">
      <c r="B294" s="60" t="s">
        <v>411</v>
      </c>
      <c r="C294" s="92"/>
      <c r="D294" s="73"/>
      <c r="E294" s="90"/>
      <c r="F294" s="85"/>
      <c r="G294" s="66" t="str">
        <f t="shared" si="5"/>
        <v/>
      </c>
    </row>
    <row r="295" spans="2:7" x14ac:dyDescent="0.25">
      <c r="B295" s="93" t="s">
        <v>91</v>
      </c>
      <c r="C295" s="92"/>
      <c r="D295" s="73"/>
      <c r="E295" s="90"/>
      <c r="F295" s="85"/>
      <c r="G295" s="66" t="str">
        <f t="shared" si="5"/>
        <v/>
      </c>
    </row>
    <row r="296" spans="2:7" ht="30" x14ac:dyDescent="0.25">
      <c r="B296" s="93" t="s">
        <v>58</v>
      </c>
      <c r="C296" s="92"/>
      <c r="D296" s="73"/>
      <c r="E296" s="90"/>
      <c r="F296" s="85"/>
      <c r="G296" s="66" t="str">
        <f t="shared" si="5"/>
        <v/>
      </c>
    </row>
    <row r="297" spans="2:7" ht="30" x14ac:dyDescent="0.25">
      <c r="B297" s="86" t="s">
        <v>430</v>
      </c>
      <c r="C297" s="92"/>
      <c r="D297" s="73"/>
      <c r="E297" s="90"/>
      <c r="F297" s="85"/>
      <c r="G297" s="66" t="str">
        <f t="shared" si="5"/>
        <v/>
      </c>
    </row>
    <row r="298" spans="2:7" x14ac:dyDescent="0.25">
      <c r="B298" s="94" t="s">
        <v>109</v>
      </c>
      <c r="C298" s="92"/>
      <c r="D298" s="73"/>
      <c r="E298" s="90"/>
      <c r="F298" s="85"/>
      <c r="G298" s="66" t="str">
        <f t="shared" si="5"/>
        <v/>
      </c>
    </row>
    <row r="299" spans="2:7" ht="30" x14ac:dyDescent="0.25">
      <c r="B299" s="86" t="s">
        <v>25</v>
      </c>
      <c r="C299" s="92"/>
      <c r="D299" s="73"/>
      <c r="E299" s="90"/>
      <c r="F299" s="85"/>
      <c r="G299" s="66" t="str">
        <f t="shared" si="5"/>
        <v/>
      </c>
    </row>
    <row r="300" spans="2:7" x14ac:dyDescent="0.25">
      <c r="B300" s="86" t="s">
        <v>26</v>
      </c>
      <c r="C300" s="92" t="s">
        <v>27</v>
      </c>
      <c r="D300" s="73">
        <v>413.59</v>
      </c>
      <c r="E300" s="90"/>
      <c r="F300" s="85">
        <v>28.94</v>
      </c>
      <c r="G300" s="66">
        <f t="shared" si="5"/>
        <v>11969.294599999999</v>
      </c>
    </row>
    <row r="301" spans="2:7" x14ac:dyDescent="0.25">
      <c r="B301" s="60"/>
      <c r="C301" s="92"/>
      <c r="D301" s="73"/>
      <c r="E301" s="90"/>
      <c r="F301" s="85"/>
      <c r="G301" s="66" t="str">
        <f t="shared" si="5"/>
        <v/>
      </c>
    </row>
    <row r="302" spans="2:7" x14ac:dyDescent="0.25">
      <c r="B302" s="60" t="s">
        <v>412</v>
      </c>
      <c r="C302" s="92"/>
      <c r="D302" s="73"/>
      <c r="E302" s="90"/>
      <c r="F302" s="85"/>
      <c r="G302" s="66" t="str">
        <f t="shared" si="5"/>
        <v/>
      </c>
    </row>
    <row r="303" spans="2:7" x14ac:dyDescent="0.25">
      <c r="B303" s="93" t="s">
        <v>91</v>
      </c>
      <c r="C303" s="92"/>
      <c r="D303" s="73"/>
      <c r="E303" s="90"/>
      <c r="F303" s="85"/>
      <c r="G303" s="66" t="str">
        <f t="shared" si="5"/>
        <v/>
      </c>
    </row>
    <row r="304" spans="2:7" x14ac:dyDescent="0.25">
      <c r="B304" s="93" t="s">
        <v>111</v>
      </c>
      <c r="C304" s="92"/>
      <c r="D304" s="73"/>
      <c r="E304" s="90"/>
      <c r="F304" s="85"/>
      <c r="G304" s="66" t="str">
        <f t="shared" si="5"/>
        <v/>
      </c>
    </row>
    <row r="305" spans="2:7" x14ac:dyDescent="0.25">
      <c r="B305" s="93" t="s">
        <v>41</v>
      </c>
      <c r="C305" s="92"/>
      <c r="D305" s="73"/>
      <c r="E305" s="90"/>
      <c r="F305" s="85"/>
      <c r="G305" s="66" t="str">
        <f t="shared" si="5"/>
        <v/>
      </c>
    </row>
    <row r="306" spans="2:7" ht="30" x14ac:dyDescent="0.25">
      <c r="B306" s="93" t="s">
        <v>42</v>
      </c>
      <c r="C306" s="92"/>
      <c r="D306" s="73"/>
      <c r="E306" s="90"/>
      <c r="F306" s="85"/>
      <c r="G306" s="66" t="str">
        <f t="shared" si="5"/>
        <v/>
      </c>
    </row>
    <row r="307" spans="2:7" ht="30" x14ac:dyDescent="0.25">
      <c r="B307" s="86" t="s">
        <v>43</v>
      </c>
      <c r="C307" s="92"/>
      <c r="D307" s="73"/>
      <c r="E307" s="90"/>
      <c r="F307" s="85"/>
      <c r="G307" s="66" t="str">
        <f t="shared" si="5"/>
        <v/>
      </c>
    </row>
    <row r="308" spans="2:7" ht="30" x14ac:dyDescent="0.25">
      <c r="B308" s="93" t="s">
        <v>58</v>
      </c>
      <c r="C308" s="92"/>
      <c r="D308" s="73"/>
      <c r="E308" s="90"/>
      <c r="F308" s="85"/>
      <c r="G308" s="66" t="str">
        <f t="shared" si="5"/>
        <v/>
      </c>
    </row>
    <row r="309" spans="2:7" ht="30" x14ac:dyDescent="0.25">
      <c r="B309" s="86" t="s">
        <v>430</v>
      </c>
      <c r="C309" s="92"/>
      <c r="D309" s="73"/>
      <c r="E309" s="90"/>
      <c r="F309" s="85"/>
      <c r="G309" s="66" t="str">
        <f t="shared" si="5"/>
        <v/>
      </c>
    </row>
    <row r="310" spans="2:7" x14ac:dyDescent="0.25">
      <c r="B310" s="94" t="s">
        <v>112</v>
      </c>
      <c r="C310" s="92"/>
      <c r="D310" s="73"/>
      <c r="E310" s="90"/>
      <c r="F310" s="85"/>
      <c r="G310" s="66" t="str">
        <f t="shared" si="5"/>
        <v/>
      </c>
    </row>
    <row r="311" spans="2:7" ht="30" x14ac:dyDescent="0.25">
      <c r="B311" s="86" t="s">
        <v>61</v>
      </c>
      <c r="C311" s="92"/>
      <c r="D311" s="73"/>
      <c r="E311" s="90"/>
      <c r="F311" s="85"/>
      <c r="G311" s="66" t="str">
        <f t="shared" si="5"/>
        <v/>
      </c>
    </row>
    <row r="312" spans="2:7" x14ac:dyDescent="0.25">
      <c r="B312" s="86" t="s">
        <v>26</v>
      </c>
      <c r="C312" s="92" t="s">
        <v>27</v>
      </c>
      <c r="D312" s="73">
        <v>48.5</v>
      </c>
      <c r="E312" s="90"/>
      <c r="F312" s="85">
        <v>39.86</v>
      </c>
      <c r="G312" s="66">
        <f t="shared" si="5"/>
        <v>1933.21</v>
      </c>
    </row>
    <row r="313" spans="2:7" x14ac:dyDescent="0.25">
      <c r="B313" s="86"/>
      <c r="C313" s="92"/>
      <c r="D313" s="73"/>
      <c r="E313" s="90"/>
      <c r="F313" s="85"/>
      <c r="G313" s="66" t="str">
        <f t="shared" si="5"/>
        <v/>
      </c>
    </row>
    <row r="314" spans="2:7" x14ac:dyDescent="0.25">
      <c r="B314" s="60" t="s">
        <v>413</v>
      </c>
      <c r="C314" s="92"/>
      <c r="D314" s="73"/>
      <c r="E314" s="90"/>
      <c r="F314" s="85"/>
      <c r="G314" s="66" t="str">
        <f t="shared" si="5"/>
        <v/>
      </c>
    </row>
    <row r="315" spans="2:7" x14ac:dyDescent="0.25">
      <c r="B315" s="93" t="s">
        <v>114</v>
      </c>
      <c r="C315" s="92"/>
      <c r="D315" s="73"/>
      <c r="E315" s="90"/>
      <c r="F315" s="85"/>
      <c r="G315" s="66" t="str">
        <f t="shared" si="5"/>
        <v/>
      </c>
    </row>
    <row r="316" spans="2:7" x14ac:dyDescent="0.25">
      <c r="B316" s="93" t="s">
        <v>414</v>
      </c>
      <c r="C316" s="92"/>
      <c r="D316" s="73"/>
      <c r="E316" s="90"/>
      <c r="F316" s="85"/>
      <c r="G316" s="66" t="str">
        <f t="shared" si="5"/>
        <v/>
      </c>
    </row>
    <row r="317" spans="2:7" x14ac:dyDescent="0.25">
      <c r="B317" s="94" t="s">
        <v>116</v>
      </c>
      <c r="C317" s="92"/>
      <c r="D317" s="73"/>
      <c r="E317" s="90"/>
      <c r="F317" s="85"/>
      <c r="G317" s="66" t="str">
        <f t="shared" si="5"/>
        <v/>
      </c>
    </row>
    <row r="318" spans="2:7" ht="30" x14ac:dyDescent="0.25">
      <c r="B318" s="86" t="s">
        <v>61</v>
      </c>
      <c r="C318" s="92"/>
      <c r="D318" s="73"/>
      <c r="E318" s="90"/>
      <c r="F318" s="85"/>
      <c r="G318" s="66" t="str">
        <f t="shared" si="5"/>
        <v/>
      </c>
    </row>
    <row r="319" spans="2:7" x14ac:dyDescent="0.25">
      <c r="B319" s="86"/>
      <c r="C319" s="92" t="s">
        <v>27</v>
      </c>
      <c r="D319" s="73">
        <v>11.81</v>
      </c>
      <c r="E319" s="90"/>
      <c r="F319" s="85">
        <v>28.4</v>
      </c>
      <c r="G319" s="66">
        <f t="shared" si="5"/>
        <v>335.404</v>
      </c>
    </row>
    <row r="320" spans="2:7" x14ac:dyDescent="0.25">
      <c r="B320" s="60"/>
      <c r="C320" s="92"/>
      <c r="D320" s="73"/>
      <c r="E320" s="90"/>
      <c r="F320" s="85"/>
      <c r="G320" s="66" t="str">
        <f t="shared" si="5"/>
        <v/>
      </c>
    </row>
    <row r="321" spans="2:7" x14ac:dyDescent="0.25">
      <c r="B321" s="60" t="s">
        <v>415</v>
      </c>
      <c r="C321" s="92"/>
      <c r="D321" s="73"/>
      <c r="E321" s="90"/>
      <c r="F321" s="85"/>
      <c r="G321" s="66" t="str">
        <f t="shared" si="5"/>
        <v/>
      </c>
    </row>
    <row r="322" spans="2:7" x14ac:dyDescent="0.25">
      <c r="B322" s="93" t="s">
        <v>118</v>
      </c>
      <c r="C322" s="92"/>
      <c r="D322" s="73"/>
      <c r="E322" s="90"/>
      <c r="F322" s="85"/>
      <c r="G322" s="66" t="str">
        <f t="shared" si="5"/>
        <v/>
      </c>
    </row>
    <row r="323" spans="2:7" ht="18" x14ac:dyDescent="0.25">
      <c r="B323" s="86" t="s">
        <v>432</v>
      </c>
      <c r="C323" s="92"/>
      <c r="D323" s="73"/>
      <c r="E323" s="90"/>
      <c r="F323" s="85"/>
      <c r="G323" s="66" t="str">
        <f t="shared" si="5"/>
        <v/>
      </c>
    </row>
    <row r="324" spans="2:7" ht="30" x14ac:dyDescent="0.25">
      <c r="B324" s="93" t="s">
        <v>58</v>
      </c>
      <c r="C324" s="92"/>
      <c r="D324" s="73"/>
      <c r="E324" s="90"/>
      <c r="F324" s="85"/>
      <c r="G324" s="66" t="str">
        <f t="shared" si="5"/>
        <v/>
      </c>
    </row>
    <row r="325" spans="2:7" ht="30" x14ac:dyDescent="0.25">
      <c r="B325" s="86" t="s">
        <v>430</v>
      </c>
      <c r="C325" s="92"/>
      <c r="D325" s="73"/>
      <c r="E325" s="90"/>
      <c r="F325" s="85"/>
      <c r="G325" s="66" t="str">
        <f t="shared" si="5"/>
        <v/>
      </c>
    </row>
    <row r="326" spans="2:7" x14ac:dyDescent="0.25">
      <c r="B326" s="94" t="s">
        <v>79</v>
      </c>
      <c r="C326" s="92"/>
      <c r="D326" s="73"/>
      <c r="E326" s="90"/>
      <c r="F326" s="85"/>
      <c r="G326" s="66" t="str">
        <f t="shared" si="5"/>
        <v/>
      </c>
    </row>
    <row r="327" spans="2:7" ht="30" x14ac:dyDescent="0.25">
      <c r="B327" s="86" t="s">
        <v>61</v>
      </c>
      <c r="C327" s="92"/>
      <c r="D327" s="73"/>
      <c r="E327" s="90"/>
      <c r="F327" s="85"/>
      <c r="G327" s="66" t="str">
        <f t="shared" si="5"/>
        <v/>
      </c>
    </row>
    <row r="328" spans="2:7" x14ac:dyDescent="0.25">
      <c r="B328" s="86" t="s">
        <v>26</v>
      </c>
      <c r="C328" s="92" t="s">
        <v>27</v>
      </c>
      <c r="D328" s="73">
        <v>504.6</v>
      </c>
      <c r="E328" s="90"/>
      <c r="F328" s="85">
        <v>14.41</v>
      </c>
      <c r="G328" s="66">
        <f t="shared" si="5"/>
        <v>7271.2860000000001</v>
      </c>
    </row>
    <row r="329" spans="2:7" x14ac:dyDescent="0.25">
      <c r="B329" s="60"/>
      <c r="C329" s="92"/>
      <c r="D329" s="73"/>
      <c r="E329" s="90"/>
      <c r="F329" s="85"/>
      <c r="G329" s="66" t="str">
        <f t="shared" si="5"/>
        <v/>
      </c>
    </row>
    <row r="330" spans="2:7" ht="30" x14ac:dyDescent="0.25">
      <c r="B330" s="60" t="s">
        <v>416</v>
      </c>
      <c r="C330" s="92"/>
      <c r="D330" s="73"/>
      <c r="E330" s="90"/>
      <c r="F330" s="85"/>
      <c r="G330" s="66" t="str">
        <f t="shared" si="5"/>
        <v/>
      </c>
    </row>
    <row r="331" spans="2:7" ht="30" x14ac:dyDescent="0.25">
      <c r="B331" s="93" t="s">
        <v>121</v>
      </c>
      <c r="C331" s="92"/>
      <c r="D331" s="73"/>
      <c r="E331" s="90"/>
      <c r="F331" s="85"/>
      <c r="G331" s="66" t="str">
        <f t="shared" ref="G331:G337" si="6">IF(D331=0,"",D331*F331)</f>
        <v/>
      </c>
    </row>
    <row r="332" spans="2:7" ht="18" x14ac:dyDescent="0.25">
      <c r="B332" s="86" t="s">
        <v>432</v>
      </c>
      <c r="C332" s="92"/>
      <c r="D332" s="73"/>
      <c r="E332" s="90"/>
      <c r="F332" s="85"/>
      <c r="G332" s="66" t="str">
        <f t="shared" si="6"/>
        <v/>
      </c>
    </row>
    <row r="333" spans="2:7" ht="30" x14ac:dyDescent="0.25">
      <c r="B333" s="93" t="s">
        <v>122</v>
      </c>
      <c r="C333" s="92"/>
      <c r="D333" s="73"/>
      <c r="E333" s="90"/>
      <c r="F333" s="85"/>
      <c r="G333" s="66" t="str">
        <f t="shared" si="6"/>
        <v/>
      </c>
    </row>
    <row r="334" spans="2:7" x14ac:dyDescent="0.25">
      <c r="B334" s="86" t="s">
        <v>433</v>
      </c>
      <c r="C334" s="92"/>
      <c r="D334" s="73"/>
      <c r="E334" s="90"/>
      <c r="F334" s="85"/>
      <c r="G334" s="66" t="str">
        <f t="shared" si="6"/>
        <v/>
      </c>
    </row>
    <row r="335" spans="2:7" x14ac:dyDescent="0.25">
      <c r="B335" s="94" t="s">
        <v>124</v>
      </c>
      <c r="C335" s="92"/>
      <c r="D335" s="73"/>
      <c r="E335" s="90"/>
      <c r="F335" s="85"/>
      <c r="G335" s="66" t="str">
        <f t="shared" si="6"/>
        <v/>
      </c>
    </row>
    <row r="336" spans="2:7" ht="30" x14ac:dyDescent="0.25">
      <c r="B336" s="86" t="s">
        <v>25</v>
      </c>
      <c r="C336" s="92"/>
      <c r="D336" s="73"/>
      <c r="E336" s="90"/>
      <c r="F336" s="85"/>
      <c r="G336" s="66" t="str">
        <f t="shared" si="6"/>
        <v/>
      </c>
    </row>
    <row r="337" spans="2:7" x14ac:dyDescent="0.25">
      <c r="B337" s="86" t="s">
        <v>26</v>
      </c>
      <c r="C337" s="92" t="s">
        <v>27</v>
      </c>
      <c r="D337" s="73">
        <v>9546.81</v>
      </c>
      <c r="E337" s="90"/>
      <c r="F337" s="85">
        <v>15.88</v>
      </c>
      <c r="G337" s="66">
        <f t="shared" si="6"/>
        <v>151603.34280000001</v>
      </c>
    </row>
    <row r="338" spans="2:7" x14ac:dyDescent="0.25">
      <c r="B338" s="86"/>
      <c r="C338" s="92"/>
      <c r="D338" s="73"/>
      <c r="E338" s="90"/>
      <c r="F338" s="85"/>
      <c r="G338" s="66"/>
    </row>
    <row r="339" spans="2:7" x14ac:dyDescent="0.25">
      <c r="B339" s="60" t="s">
        <v>417</v>
      </c>
      <c r="C339" s="92"/>
      <c r="D339" s="73"/>
      <c r="E339" s="90"/>
      <c r="F339" s="85"/>
      <c r="G339" s="66" t="str">
        <f t="shared" ref="G339:G345" si="7">IF(D339=0,"",D339*F339)</f>
        <v/>
      </c>
    </row>
    <row r="340" spans="2:7" ht="30" x14ac:dyDescent="0.25">
      <c r="B340" s="93" t="s">
        <v>121</v>
      </c>
      <c r="C340" s="92"/>
      <c r="D340" s="73"/>
      <c r="E340" s="90"/>
      <c r="F340" s="85"/>
      <c r="G340" s="66" t="str">
        <f t="shared" si="7"/>
        <v/>
      </c>
    </row>
    <row r="341" spans="2:7" ht="33" x14ac:dyDescent="0.25">
      <c r="B341" s="86" t="s">
        <v>434</v>
      </c>
      <c r="C341" s="92"/>
      <c r="D341" s="73"/>
      <c r="E341" s="90"/>
      <c r="F341" s="85"/>
      <c r="G341" s="66" t="str">
        <f t="shared" si="7"/>
        <v/>
      </c>
    </row>
    <row r="342" spans="2:7" ht="30" x14ac:dyDescent="0.25">
      <c r="B342" s="93" t="s">
        <v>122</v>
      </c>
      <c r="C342" s="92"/>
      <c r="D342" s="73"/>
      <c r="E342" s="90"/>
      <c r="F342" s="85"/>
      <c r="G342" s="66" t="str">
        <f t="shared" si="7"/>
        <v/>
      </c>
    </row>
    <row r="343" spans="2:7" x14ac:dyDescent="0.25">
      <c r="B343" s="86" t="s">
        <v>433</v>
      </c>
      <c r="C343" s="92"/>
      <c r="D343" s="73"/>
      <c r="E343" s="90"/>
      <c r="F343" s="85"/>
      <c r="G343" s="66" t="str">
        <f t="shared" si="7"/>
        <v/>
      </c>
    </row>
    <row r="344" spans="2:7" x14ac:dyDescent="0.25">
      <c r="B344" s="93" t="s">
        <v>127</v>
      </c>
      <c r="C344" s="92"/>
      <c r="D344" s="73"/>
      <c r="E344" s="90"/>
      <c r="F344" s="85"/>
      <c r="G344" s="66" t="str">
        <f t="shared" si="7"/>
        <v/>
      </c>
    </row>
    <row r="345" spans="2:7" x14ac:dyDescent="0.25">
      <c r="B345" s="86" t="s">
        <v>26</v>
      </c>
      <c r="C345" s="92" t="s">
        <v>27</v>
      </c>
      <c r="D345" s="73">
        <v>569.25</v>
      </c>
      <c r="E345" s="90"/>
      <c r="F345" s="85">
        <v>25.05</v>
      </c>
      <c r="G345" s="66">
        <f t="shared" si="7"/>
        <v>14259.7125</v>
      </c>
    </row>
    <row r="346" spans="2:7" x14ac:dyDescent="0.25">
      <c r="B346" s="86"/>
      <c r="C346" s="92"/>
      <c r="D346" s="73"/>
      <c r="E346" s="90"/>
      <c r="F346" s="85"/>
      <c r="G346" s="66"/>
    </row>
    <row r="347" spans="2:7" x14ac:dyDescent="0.25">
      <c r="B347" s="60" t="s">
        <v>418</v>
      </c>
      <c r="C347" s="92"/>
      <c r="D347" s="73"/>
      <c r="E347" s="90"/>
      <c r="F347" s="85"/>
      <c r="G347" s="66" t="str">
        <f t="shared" ref="G347:G368" si="8">IF(D347=0,"",D347*F347)</f>
        <v/>
      </c>
    </row>
    <row r="348" spans="2:7" x14ac:dyDescent="0.25">
      <c r="B348" s="93" t="s">
        <v>118</v>
      </c>
      <c r="C348" s="92"/>
      <c r="D348" s="73"/>
      <c r="E348" s="90"/>
      <c r="F348" s="85"/>
      <c r="G348" s="66" t="str">
        <f t="shared" si="8"/>
        <v/>
      </c>
    </row>
    <row r="349" spans="2:7" ht="18" x14ac:dyDescent="0.25">
      <c r="B349" s="86" t="s">
        <v>432</v>
      </c>
      <c r="C349" s="92"/>
      <c r="D349" s="73"/>
      <c r="E349" s="90"/>
      <c r="F349" s="85"/>
      <c r="G349" s="66" t="str">
        <f t="shared" si="8"/>
        <v/>
      </c>
    </row>
    <row r="350" spans="2:7" ht="30" x14ac:dyDescent="0.25">
      <c r="B350" s="93" t="s">
        <v>129</v>
      </c>
      <c r="C350" s="92"/>
      <c r="D350" s="73"/>
      <c r="E350" s="90"/>
      <c r="F350" s="85"/>
      <c r="G350" s="66" t="str">
        <f t="shared" si="8"/>
        <v/>
      </c>
    </row>
    <row r="351" spans="2:7" x14ac:dyDescent="0.25">
      <c r="B351" s="86" t="s">
        <v>433</v>
      </c>
      <c r="C351" s="92"/>
      <c r="D351" s="73"/>
      <c r="E351" s="90"/>
      <c r="F351" s="85"/>
      <c r="G351" s="66" t="str">
        <f t="shared" si="8"/>
        <v/>
      </c>
    </row>
    <row r="352" spans="2:7" x14ac:dyDescent="0.25">
      <c r="B352" s="94" t="s">
        <v>130</v>
      </c>
      <c r="C352" s="92"/>
      <c r="D352" s="73"/>
      <c r="E352" s="90"/>
      <c r="F352" s="85"/>
      <c r="G352" s="66" t="str">
        <f t="shared" si="8"/>
        <v/>
      </c>
    </row>
    <row r="353" spans="2:7" ht="30" x14ac:dyDescent="0.25">
      <c r="B353" s="86" t="s">
        <v>131</v>
      </c>
      <c r="C353" s="92"/>
      <c r="D353" s="73"/>
      <c r="E353" s="90"/>
      <c r="F353" s="85"/>
      <c r="G353" s="66" t="str">
        <f t="shared" si="8"/>
        <v/>
      </c>
    </row>
    <row r="354" spans="2:7" x14ac:dyDescent="0.25">
      <c r="B354" s="86" t="s">
        <v>26</v>
      </c>
      <c r="C354" s="92" t="s">
        <v>27</v>
      </c>
      <c r="D354" s="73">
        <v>145.24</v>
      </c>
      <c r="E354" s="90"/>
      <c r="F354" s="85">
        <v>15.88</v>
      </c>
      <c r="G354" s="66">
        <f t="shared" si="8"/>
        <v>2306.4112000000005</v>
      </c>
    </row>
    <row r="355" spans="2:7" x14ac:dyDescent="0.25">
      <c r="B355" s="60"/>
      <c r="C355" s="92"/>
      <c r="D355" s="73"/>
      <c r="E355" s="90"/>
      <c r="F355" s="85"/>
      <c r="G355" s="66" t="str">
        <f t="shared" si="8"/>
        <v/>
      </c>
    </row>
    <row r="356" spans="2:7" x14ac:dyDescent="0.25">
      <c r="B356" s="60" t="s">
        <v>419</v>
      </c>
      <c r="C356" s="92"/>
      <c r="D356" s="73"/>
      <c r="E356" s="90"/>
      <c r="F356" s="85"/>
      <c r="G356" s="66" t="str">
        <f t="shared" si="8"/>
        <v/>
      </c>
    </row>
    <row r="357" spans="2:7" ht="30" x14ac:dyDescent="0.25">
      <c r="B357" s="93" t="s">
        <v>58</v>
      </c>
      <c r="C357" s="92"/>
      <c r="D357" s="73"/>
      <c r="E357" s="90"/>
      <c r="F357" s="85"/>
      <c r="G357" s="66" t="str">
        <f t="shared" si="8"/>
        <v/>
      </c>
    </row>
    <row r="358" spans="2:7" ht="30" x14ac:dyDescent="0.25">
      <c r="B358" s="86" t="s">
        <v>430</v>
      </c>
      <c r="C358" s="92"/>
      <c r="D358" s="73"/>
      <c r="E358" s="90"/>
      <c r="F358" s="85"/>
      <c r="G358" s="66" t="str">
        <f t="shared" si="8"/>
        <v/>
      </c>
    </row>
    <row r="359" spans="2:7" x14ac:dyDescent="0.25">
      <c r="B359" s="94" t="s">
        <v>133</v>
      </c>
      <c r="C359" s="92"/>
      <c r="D359" s="73"/>
      <c r="E359" s="90"/>
      <c r="F359" s="85"/>
      <c r="G359" s="66" t="str">
        <f t="shared" si="8"/>
        <v/>
      </c>
    </row>
    <row r="360" spans="2:7" ht="30" x14ac:dyDescent="0.25">
      <c r="B360" s="86" t="s">
        <v>131</v>
      </c>
      <c r="C360" s="92"/>
      <c r="D360" s="73"/>
      <c r="E360" s="90"/>
      <c r="F360" s="85"/>
      <c r="G360" s="66" t="str">
        <f t="shared" si="8"/>
        <v/>
      </c>
    </row>
    <row r="361" spans="2:7" x14ac:dyDescent="0.25">
      <c r="B361" s="86" t="s">
        <v>26</v>
      </c>
      <c r="C361" s="92" t="s">
        <v>27</v>
      </c>
      <c r="D361" s="73">
        <v>403.43</v>
      </c>
      <c r="E361" s="90"/>
      <c r="F361" s="85">
        <v>10.9</v>
      </c>
      <c r="G361" s="66">
        <f t="shared" si="8"/>
        <v>4397.3870000000006</v>
      </c>
    </row>
    <row r="362" spans="2:7" x14ac:dyDescent="0.25">
      <c r="B362" s="60"/>
      <c r="C362" s="92"/>
      <c r="D362" s="73"/>
      <c r="E362" s="90"/>
      <c r="F362" s="85"/>
      <c r="G362" s="66" t="str">
        <f t="shared" si="8"/>
        <v/>
      </c>
    </row>
    <row r="363" spans="2:7" ht="30" x14ac:dyDescent="0.25">
      <c r="B363" s="60" t="s">
        <v>420</v>
      </c>
      <c r="C363" s="92"/>
      <c r="D363" s="73"/>
      <c r="E363" s="90"/>
      <c r="F363" s="85"/>
      <c r="G363" s="66" t="str">
        <f t="shared" si="8"/>
        <v/>
      </c>
    </row>
    <row r="364" spans="2:7" ht="30" x14ac:dyDescent="0.25">
      <c r="B364" s="93" t="s">
        <v>135</v>
      </c>
      <c r="C364" s="92"/>
      <c r="D364" s="73"/>
      <c r="E364" s="90"/>
      <c r="F364" s="85"/>
      <c r="G364" s="66" t="str">
        <f t="shared" si="8"/>
        <v/>
      </c>
    </row>
    <row r="365" spans="2:7" x14ac:dyDescent="0.25">
      <c r="B365" s="86" t="s">
        <v>433</v>
      </c>
      <c r="C365" s="92"/>
      <c r="D365" s="73"/>
      <c r="E365" s="90"/>
      <c r="F365" s="85"/>
      <c r="G365" s="66" t="str">
        <f t="shared" si="8"/>
        <v/>
      </c>
    </row>
    <row r="366" spans="2:7" x14ac:dyDescent="0.25">
      <c r="B366" s="94" t="s">
        <v>116</v>
      </c>
      <c r="C366" s="92"/>
      <c r="D366" s="73"/>
      <c r="E366" s="90"/>
      <c r="F366" s="85"/>
      <c r="G366" s="66" t="str">
        <f t="shared" si="8"/>
        <v/>
      </c>
    </row>
    <row r="367" spans="2:7" ht="30" x14ac:dyDescent="0.25">
      <c r="B367" s="86" t="s">
        <v>25</v>
      </c>
      <c r="C367" s="92"/>
      <c r="D367" s="73"/>
      <c r="E367" s="90"/>
      <c r="F367" s="85"/>
      <c r="G367" s="66" t="str">
        <f t="shared" si="8"/>
        <v/>
      </c>
    </row>
    <row r="368" spans="2:7" x14ac:dyDescent="0.25">
      <c r="B368" s="98" t="s">
        <v>26</v>
      </c>
      <c r="C368" s="99" t="s">
        <v>27</v>
      </c>
      <c r="D368" s="75">
        <v>304.83999999999997</v>
      </c>
      <c r="E368" s="100"/>
      <c r="F368" s="101">
        <v>15.09</v>
      </c>
      <c r="G368" s="67">
        <f t="shared" si="8"/>
        <v>4600.0355999999992</v>
      </c>
    </row>
    <row r="370" spans="1:7" x14ac:dyDescent="0.25">
      <c r="D370" s="29">
        <f>SUM(D145:D369)</f>
        <v>14274.039999999999</v>
      </c>
    </row>
    <row r="372" spans="1:7" x14ac:dyDescent="0.25">
      <c r="A372" s="18" t="s">
        <v>136</v>
      </c>
    </row>
    <row r="373" spans="1:7" x14ac:dyDescent="0.25">
      <c r="B373" s="18" t="s">
        <v>137</v>
      </c>
    </row>
    <row r="375" spans="1:7" ht="45" x14ac:dyDescent="0.25">
      <c r="B375" s="60" t="s">
        <v>421</v>
      </c>
      <c r="C375" s="92"/>
      <c r="D375" s="73"/>
      <c r="E375" s="90"/>
      <c r="F375" s="85"/>
      <c r="G375" s="66" t="str">
        <f t="shared" ref="G375:G389" si="9">IF(D375=0,"",D375*F375)</f>
        <v/>
      </c>
    </row>
    <row r="376" spans="1:7" x14ac:dyDescent="0.25">
      <c r="B376" s="93" t="s">
        <v>95</v>
      </c>
      <c r="C376" s="92"/>
      <c r="D376" s="73"/>
      <c r="E376" s="90"/>
      <c r="F376" s="85"/>
      <c r="G376" s="66" t="str">
        <f t="shared" si="9"/>
        <v/>
      </c>
    </row>
    <row r="377" spans="1:7" ht="45" x14ac:dyDescent="0.25">
      <c r="B377" s="86" t="s">
        <v>96</v>
      </c>
      <c r="C377" s="92"/>
      <c r="D377" s="73"/>
      <c r="E377" s="90"/>
      <c r="F377" s="85"/>
      <c r="G377" s="66" t="str">
        <f t="shared" si="9"/>
        <v/>
      </c>
    </row>
    <row r="378" spans="1:7" x14ac:dyDescent="0.25">
      <c r="B378" s="93" t="s">
        <v>60</v>
      </c>
      <c r="C378" s="92"/>
      <c r="D378" s="73"/>
      <c r="E378" s="90"/>
      <c r="F378" s="85"/>
      <c r="G378" s="66" t="str">
        <f t="shared" si="9"/>
        <v/>
      </c>
    </row>
    <row r="379" spans="1:7" ht="60" x14ac:dyDescent="0.25">
      <c r="B379" s="86" t="s">
        <v>97</v>
      </c>
      <c r="C379" s="92"/>
      <c r="D379" s="73"/>
      <c r="E379" s="90"/>
      <c r="F379" s="85"/>
      <c r="G379" s="66" t="str">
        <f t="shared" si="9"/>
        <v/>
      </c>
    </row>
    <row r="380" spans="1:7" x14ac:dyDescent="0.25">
      <c r="B380" s="86" t="s">
        <v>98</v>
      </c>
      <c r="C380" s="92"/>
      <c r="D380" s="73"/>
      <c r="E380" s="90"/>
      <c r="F380" s="85"/>
      <c r="G380" s="66" t="str">
        <f t="shared" si="9"/>
        <v/>
      </c>
    </row>
    <row r="381" spans="1:7" x14ac:dyDescent="0.25">
      <c r="B381" s="102" t="s">
        <v>384</v>
      </c>
      <c r="C381" s="92" t="s">
        <v>27</v>
      </c>
      <c r="D381" s="73">
        <v>2940.73</v>
      </c>
      <c r="E381" s="90"/>
      <c r="F381" s="85">
        <v>32.25</v>
      </c>
      <c r="G381" s="66">
        <f t="shared" si="9"/>
        <v>94838.542499999996</v>
      </c>
    </row>
    <row r="382" spans="1:7" x14ac:dyDescent="0.25">
      <c r="B382" s="60"/>
      <c r="C382" s="92"/>
      <c r="D382" s="73"/>
      <c r="E382" s="90"/>
      <c r="F382" s="85"/>
      <c r="G382" s="66" t="str">
        <f t="shared" si="9"/>
        <v/>
      </c>
    </row>
    <row r="383" spans="1:7" ht="30" x14ac:dyDescent="0.25">
      <c r="B383" s="60" t="s">
        <v>422</v>
      </c>
      <c r="C383" s="92"/>
      <c r="D383" s="73"/>
      <c r="E383" s="90"/>
      <c r="F383" s="85"/>
      <c r="G383" s="66" t="str">
        <f t="shared" si="9"/>
        <v/>
      </c>
    </row>
    <row r="384" spans="1:7" x14ac:dyDescent="0.25">
      <c r="B384" s="93" t="s">
        <v>95</v>
      </c>
      <c r="C384" s="92"/>
      <c r="D384" s="73"/>
      <c r="E384" s="90"/>
      <c r="F384" s="85"/>
      <c r="G384" s="66" t="str">
        <f t="shared" si="9"/>
        <v/>
      </c>
    </row>
    <row r="385" spans="2:7" ht="45" x14ac:dyDescent="0.25">
      <c r="B385" s="86" t="s">
        <v>100</v>
      </c>
      <c r="C385" s="92"/>
      <c r="D385" s="73"/>
      <c r="E385" s="90"/>
      <c r="F385" s="85"/>
      <c r="G385" s="66" t="str">
        <f t="shared" si="9"/>
        <v/>
      </c>
    </row>
    <row r="386" spans="2:7" ht="30" x14ac:dyDescent="0.25">
      <c r="B386" s="93" t="s">
        <v>101</v>
      </c>
      <c r="C386" s="92"/>
      <c r="D386" s="73"/>
      <c r="E386" s="90"/>
      <c r="F386" s="85"/>
      <c r="G386" s="66" t="str">
        <f t="shared" si="9"/>
        <v/>
      </c>
    </row>
    <row r="387" spans="2:7" ht="60" x14ac:dyDescent="0.25">
      <c r="B387" s="86" t="s">
        <v>97</v>
      </c>
      <c r="C387" s="92"/>
      <c r="D387" s="73"/>
      <c r="E387" s="90"/>
      <c r="F387" s="85"/>
      <c r="G387" s="66" t="str">
        <f t="shared" si="9"/>
        <v/>
      </c>
    </row>
    <row r="388" spans="2:7" x14ac:dyDescent="0.25">
      <c r="B388" s="86" t="s">
        <v>98</v>
      </c>
      <c r="C388" s="92"/>
      <c r="D388" s="73"/>
      <c r="E388" s="90"/>
      <c r="F388" s="85"/>
      <c r="G388" s="66" t="str">
        <f t="shared" si="9"/>
        <v/>
      </c>
    </row>
    <row r="389" spans="2:7" x14ac:dyDescent="0.25">
      <c r="B389" s="102" t="s">
        <v>384</v>
      </c>
      <c r="C389" s="92" t="s">
        <v>27</v>
      </c>
      <c r="D389" s="73">
        <v>1062.48</v>
      </c>
      <c r="E389" s="90"/>
      <c r="F389" s="85">
        <v>30.08</v>
      </c>
      <c r="G389" s="66">
        <f t="shared" si="9"/>
        <v>31959.398399999998</v>
      </c>
    </row>
    <row r="391" spans="2:7" ht="30" x14ac:dyDescent="0.25">
      <c r="B391" s="60" t="s">
        <v>423</v>
      </c>
      <c r="C391" s="92"/>
      <c r="D391" s="73"/>
      <c r="E391" s="90"/>
      <c r="F391" s="85"/>
      <c r="G391" s="66" t="str">
        <f t="shared" ref="G391:G426" si="10">IF(D391=0,"",D391*F391)</f>
        <v/>
      </c>
    </row>
    <row r="392" spans="2:7" ht="30" x14ac:dyDescent="0.25">
      <c r="B392" s="60" t="s">
        <v>424</v>
      </c>
      <c r="C392" s="92"/>
      <c r="D392" s="73"/>
      <c r="E392" s="90"/>
      <c r="F392" s="85"/>
      <c r="G392" s="66" t="str">
        <f t="shared" si="10"/>
        <v/>
      </c>
    </row>
    <row r="393" spans="2:7" x14ac:dyDescent="0.25">
      <c r="B393" s="93" t="s">
        <v>41</v>
      </c>
      <c r="C393" s="92"/>
      <c r="D393" s="73"/>
      <c r="E393" s="90"/>
      <c r="F393" s="85"/>
      <c r="G393" s="66" t="str">
        <f t="shared" si="10"/>
        <v/>
      </c>
    </row>
    <row r="394" spans="2:7" ht="30" x14ac:dyDescent="0.25">
      <c r="B394" s="93" t="s">
        <v>42</v>
      </c>
      <c r="C394" s="92"/>
      <c r="D394" s="73"/>
      <c r="E394" s="90"/>
      <c r="F394" s="85"/>
      <c r="G394" s="66" t="str">
        <f t="shared" si="10"/>
        <v/>
      </c>
    </row>
    <row r="395" spans="2:7" ht="30" x14ac:dyDescent="0.25">
      <c r="B395" s="86" t="s">
        <v>43</v>
      </c>
      <c r="C395" s="92"/>
      <c r="D395" s="73"/>
      <c r="E395" s="90"/>
      <c r="F395" s="85"/>
      <c r="G395" s="66" t="str">
        <f t="shared" si="10"/>
        <v/>
      </c>
    </row>
    <row r="396" spans="2:7" x14ac:dyDescent="0.25">
      <c r="B396" s="93" t="s">
        <v>64</v>
      </c>
      <c r="C396" s="92"/>
      <c r="D396" s="73"/>
      <c r="E396" s="90"/>
      <c r="F396" s="85"/>
      <c r="G396" s="66" t="str">
        <f t="shared" si="10"/>
        <v/>
      </c>
    </row>
    <row r="397" spans="2:7" x14ac:dyDescent="0.25">
      <c r="B397" s="86" t="s">
        <v>65</v>
      </c>
      <c r="C397" s="92"/>
      <c r="D397" s="73"/>
      <c r="E397" s="90"/>
      <c r="F397" s="85"/>
      <c r="G397" s="66" t="str">
        <f t="shared" si="10"/>
        <v/>
      </c>
    </row>
    <row r="398" spans="2:7" ht="30" x14ac:dyDescent="0.25">
      <c r="B398" s="97" t="s">
        <v>66</v>
      </c>
      <c r="C398" s="92"/>
      <c r="D398" s="73"/>
      <c r="E398" s="90"/>
      <c r="F398" s="85"/>
      <c r="G398" s="66" t="str">
        <f t="shared" si="10"/>
        <v/>
      </c>
    </row>
    <row r="399" spans="2:7" x14ac:dyDescent="0.25">
      <c r="B399" s="93" t="s">
        <v>67</v>
      </c>
      <c r="C399" s="92"/>
      <c r="D399" s="73"/>
      <c r="E399" s="90"/>
      <c r="F399" s="85"/>
      <c r="G399" s="66" t="str">
        <f t="shared" si="10"/>
        <v/>
      </c>
    </row>
    <row r="400" spans="2:7" ht="30" x14ac:dyDescent="0.25">
      <c r="B400" s="86" t="s">
        <v>68</v>
      </c>
      <c r="C400" s="92"/>
      <c r="D400" s="73"/>
      <c r="E400" s="90"/>
      <c r="F400" s="85"/>
      <c r="G400" s="66" t="str">
        <f t="shared" si="10"/>
        <v/>
      </c>
    </row>
    <row r="401" spans="2:7" x14ac:dyDescent="0.25">
      <c r="B401" s="68" t="s">
        <v>69</v>
      </c>
      <c r="C401" s="92"/>
      <c r="D401" s="73"/>
      <c r="E401" s="90"/>
      <c r="F401" s="85"/>
      <c r="G401" s="66" t="str">
        <f t="shared" si="10"/>
        <v/>
      </c>
    </row>
    <row r="402" spans="2:7" x14ac:dyDescent="0.25">
      <c r="B402" s="86" t="s">
        <v>26</v>
      </c>
      <c r="C402" s="92" t="s">
        <v>27</v>
      </c>
      <c r="D402" s="73">
        <v>70.959999999999994</v>
      </c>
      <c r="E402" s="90"/>
      <c r="F402" s="85">
        <v>92.91</v>
      </c>
      <c r="G402" s="66">
        <f t="shared" si="10"/>
        <v>6592.8935999999994</v>
      </c>
    </row>
    <row r="403" spans="2:7" x14ac:dyDescent="0.25">
      <c r="B403" s="60"/>
      <c r="C403" s="92"/>
      <c r="D403" s="73"/>
      <c r="E403" s="90"/>
      <c r="F403" s="85"/>
      <c r="G403" s="66" t="str">
        <f t="shared" si="10"/>
        <v/>
      </c>
    </row>
    <row r="404" spans="2:7" ht="45" x14ac:dyDescent="0.25">
      <c r="B404" s="60" t="s">
        <v>425</v>
      </c>
      <c r="C404" s="92"/>
      <c r="D404" s="73"/>
      <c r="E404" s="90"/>
      <c r="F404" s="85"/>
      <c r="G404" s="66" t="str">
        <f t="shared" si="10"/>
        <v/>
      </c>
    </row>
    <row r="405" spans="2:7" x14ac:dyDescent="0.25">
      <c r="B405" s="93" t="s">
        <v>41</v>
      </c>
      <c r="C405" s="92"/>
      <c r="D405" s="73"/>
      <c r="E405" s="90"/>
      <c r="F405" s="85"/>
      <c r="G405" s="66" t="str">
        <f t="shared" si="10"/>
        <v/>
      </c>
    </row>
    <row r="406" spans="2:7" ht="30" x14ac:dyDescent="0.25">
      <c r="B406" s="93" t="s">
        <v>42</v>
      </c>
      <c r="C406" s="92"/>
      <c r="D406" s="73"/>
      <c r="E406" s="90"/>
      <c r="F406" s="85"/>
      <c r="G406" s="66" t="str">
        <f t="shared" si="10"/>
        <v/>
      </c>
    </row>
    <row r="407" spans="2:7" ht="30" x14ac:dyDescent="0.25">
      <c r="B407" s="86" t="s">
        <v>43</v>
      </c>
      <c r="C407" s="92"/>
      <c r="D407" s="73"/>
      <c r="E407" s="90"/>
      <c r="F407" s="85"/>
      <c r="G407" s="66" t="str">
        <f t="shared" si="10"/>
        <v/>
      </c>
    </row>
    <row r="408" spans="2:7" x14ac:dyDescent="0.25">
      <c r="B408" s="93" t="s">
        <v>64</v>
      </c>
      <c r="C408" s="92"/>
      <c r="D408" s="73"/>
      <c r="E408" s="90"/>
      <c r="F408" s="85"/>
      <c r="G408" s="66" t="str">
        <f t="shared" si="10"/>
        <v/>
      </c>
    </row>
    <row r="409" spans="2:7" x14ac:dyDescent="0.25">
      <c r="B409" s="86" t="s">
        <v>65</v>
      </c>
      <c r="C409" s="92"/>
      <c r="D409" s="73"/>
      <c r="E409" s="90"/>
      <c r="F409" s="85"/>
      <c r="G409" s="66" t="str">
        <f t="shared" si="10"/>
        <v/>
      </c>
    </row>
    <row r="410" spans="2:7" ht="30" x14ac:dyDescent="0.25">
      <c r="B410" s="97" t="s">
        <v>66</v>
      </c>
      <c r="C410" s="92"/>
      <c r="D410" s="73"/>
      <c r="E410" s="90"/>
      <c r="F410" s="85"/>
      <c r="G410" s="66" t="str">
        <f t="shared" si="10"/>
        <v/>
      </c>
    </row>
    <row r="411" spans="2:7" x14ac:dyDescent="0.25">
      <c r="B411" s="93" t="s">
        <v>67</v>
      </c>
      <c r="C411" s="92"/>
      <c r="D411" s="73"/>
      <c r="E411" s="90"/>
      <c r="F411" s="85"/>
      <c r="G411" s="66" t="str">
        <f t="shared" si="10"/>
        <v/>
      </c>
    </row>
    <row r="412" spans="2:7" ht="30" x14ac:dyDescent="0.25">
      <c r="B412" s="86" t="s">
        <v>68</v>
      </c>
      <c r="C412" s="92"/>
      <c r="D412" s="73"/>
      <c r="E412" s="90"/>
      <c r="F412" s="85"/>
      <c r="G412" s="66" t="str">
        <f t="shared" si="10"/>
        <v/>
      </c>
    </row>
    <row r="413" spans="2:7" x14ac:dyDescent="0.25">
      <c r="B413" s="68" t="s">
        <v>71</v>
      </c>
      <c r="C413" s="92"/>
      <c r="D413" s="73"/>
      <c r="E413" s="90"/>
      <c r="F413" s="85"/>
      <c r="G413" s="66" t="str">
        <f t="shared" si="10"/>
        <v/>
      </c>
    </row>
    <row r="414" spans="2:7" x14ac:dyDescent="0.25">
      <c r="B414" s="86" t="s">
        <v>26</v>
      </c>
      <c r="C414" s="92" t="s">
        <v>27</v>
      </c>
      <c r="D414" s="73">
        <v>39.44</v>
      </c>
      <c r="E414" s="90"/>
      <c r="F414" s="85">
        <v>92.91</v>
      </c>
      <c r="G414" s="66">
        <f t="shared" si="10"/>
        <v>3664.3703999999998</v>
      </c>
    </row>
    <row r="415" spans="2:7" x14ac:dyDescent="0.25">
      <c r="B415" s="60"/>
      <c r="C415" s="92"/>
      <c r="D415" s="73"/>
      <c r="E415" s="90"/>
      <c r="F415" s="85"/>
      <c r="G415" s="66" t="str">
        <f t="shared" si="10"/>
        <v/>
      </c>
    </row>
    <row r="416" spans="2:7" x14ac:dyDescent="0.25">
      <c r="B416" s="68" t="s">
        <v>426</v>
      </c>
      <c r="C416" s="92"/>
      <c r="D416" s="73"/>
      <c r="E416" s="90"/>
      <c r="F416" s="85"/>
      <c r="G416" s="66" t="str">
        <f t="shared" si="10"/>
        <v/>
      </c>
    </row>
    <row r="417" spans="2:7" x14ac:dyDescent="0.25">
      <c r="B417" s="93" t="s">
        <v>41</v>
      </c>
      <c r="C417" s="92"/>
      <c r="D417" s="73"/>
      <c r="E417" s="90"/>
      <c r="F417" s="85"/>
      <c r="G417" s="66" t="str">
        <f t="shared" si="10"/>
        <v/>
      </c>
    </row>
    <row r="418" spans="2:7" ht="30" x14ac:dyDescent="0.25">
      <c r="B418" s="93" t="s">
        <v>42</v>
      </c>
      <c r="C418" s="92"/>
      <c r="D418" s="73"/>
      <c r="E418" s="90"/>
      <c r="F418" s="85"/>
      <c r="G418" s="66" t="str">
        <f t="shared" si="10"/>
        <v/>
      </c>
    </row>
    <row r="419" spans="2:7" ht="30" x14ac:dyDescent="0.25">
      <c r="B419" s="86" t="s">
        <v>43</v>
      </c>
      <c r="C419" s="92"/>
      <c r="D419" s="73"/>
      <c r="E419" s="90"/>
      <c r="F419" s="85"/>
      <c r="G419" s="66" t="str">
        <f t="shared" si="10"/>
        <v/>
      </c>
    </row>
    <row r="420" spans="2:7" x14ac:dyDescent="0.25">
      <c r="B420" s="93" t="s">
        <v>64</v>
      </c>
      <c r="C420" s="92"/>
      <c r="D420" s="73"/>
      <c r="E420" s="90"/>
      <c r="F420" s="85"/>
      <c r="G420" s="66" t="str">
        <f t="shared" si="10"/>
        <v/>
      </c>
    </row>
    <row r="421" spans="2:7" x14ac:dyDescent="0.25">
      <c r="B421" s="86" t="s">
        <v>65</v>
      </c>
      <c r="C421" s="92"/>
      <c r="D421" s="73"/>
      <c r="E421" s="90"/>
      <c r="F421" s="85"/>
      <c r="G421" s="66" t="str">
        <f t="shared" si="10"/>
        <v/>
      </c>
    </row>
    <row r="422" spans="2:7" ht="30" x14ac:dyDescent="0.25">
      <c r="B422" s="97" t="s">
        <v>66</v>
      </c>
      <c r="C422" s="92"/>
      <c r="D422" s="73"/>
      <c r="E422" s="90"/>
      <c r="F422" s="85"/>
      <c r="G422" s="66" t="str">
        <f t="shared" si="10"/>
        <v/>
      </c>
    </row>
    <row r="423" spans="2:7" x14ac:dyDescent="0.25">
      <c r="B423" s="93" t="s">
        <v>67</v>
      </c>
      <c r="C423" s="92"/>
      <c r="D423" s="73"/>
      <c r="E423" s="90"/>
      <c r="F423" s="85"/>
      <c r="G423" s="66" t="str">
        <f t="shared" si="10"/>
        <v/>
      </c>
    </row>
    <row r="424" spans="2:7" ht="30" x14ac:dyDescent="0.25">
      <c r="B424" s="86" t="s">
        <v>68</v>
      </c>
      <c r="C424" s="92"/>
      <c r="D424" s="73"/>
      <c r="E424" s="90"/>
      <c r="F424" s="85"/>
      <c r="G424" s="66" t="str">
        <f t="shared" si="10"/>
        <v/>
      </c>
    </row>
    <row r="425" spans="2:7" x14ac:dyDescent="0.25">
      <c r="B425" s="68" t="s">
        <v>73</v>
      </c>
      <c r="C425" s="92"/>
      <c r="D425" s="73"/>
      <c r="E425" s="90"/>
      <c r="F425" s="85"/>
      <c r="G425" s="66" t="str">
        <f t="shared" si="10"/>
        <v/>
      </c>
    </row>
    <row r="426" spans="2:7" x14ac:dyDescent="0.25">
      <c r="B426" s="98" t="s">
        <v>26</v>
      </c>
      <c r="C426" s="99" t="s">
        <v>27</v>
      </c>
      <c r="D426" s="75">
        <v>14.73</v>
      </c>
      <c r="E426" s="100"/>
      <c r="F426" s="101">
        <v>92.91</v>
      </c>
      <c r="G426" s="67">
        <f t="shared" si="10"/>
        <v>1368.5643</v>
      </c>
    </row>
    <row r="427" spans="2:7" x14ac:dyDescent="0.25">
      <c r="B427" s="103"/>
      <c r="C427" s="104"/>
      <c r="D427" s="71"/>
      <c r="E427" s="105"/>
      <c r="F427" s="85"/>
      <c r="G427" s="69"/>
    </row>
    <row r="428" spans="2:7" x14ac:dyDescent="0.25">
      <c r="B428" s="106"/>
      <c r="C428" s="107"/>
      <c r="D428" s="108">
        <f>SUM(D380:D427)</f>
        <v>4128.3399999999992</v>
      </c>
      <c r="E428" s="105"/>
      <c r="F428" s="85"/>
      <c r="G428" s="69"/>
    </row>
    <row r="429" spans="2:7" x14ac:dyDescent="0.25">
      <c r="B429" s="103"/>
      <c r="C429" s="104"/>
      <c r="D429" s="71"/>
      <c r="E429" s="105"/>
      <c r="F429" s="85"/>
      <c r="G429" s="69"/>
    </row>
    <row r="430" spans="2:7" x14ac:dyDescent="0.25">
      <c r="B430" s="18" t="s">
        <v>138</v>
      </c>
    </row>
    <row r="432" spans="2:7" x14ac:dyDescent="0.25">
      <c r="B432" s="109" t="s">
        <v>139</v>
      </c>
      <c r="C432" s="109"/>
      <c r="D432" s="80"/>
      <c r="E432" s="84"/>
      <c r="F432" s="85"/>
      <c r="G432" s="66" t="str">
        <f t="shared" ref="G432:G447" si="11">IF(D432=0,"",D432*F432)</f>
        <v/>
      </c>
    </row>
    <row r="433" spans="2:7" ht="75" x14ac:dyDescent="0.25">
      <c r="B433" s="109" t="s">
        <v>140</v>
      </c>
      <c r="C433" s="109"/>
      <c r="D433" s="80"/>
      <c r="E433" s="84"/>
      <c r="F433" s="85"/>
      <c r="G433" s="66" t="str">
        <f t="shared" si="11"/>
        <v/>
      </c>
    </row>
    <row r="434" spans="2:7" x14ac:dyDescent="0.25">
      <c r="B434" s="109" t="s">
        <v>141</v>
      </c>
      <c r="C434" s="109"/>
      <c r="D434" s="80"/>
      <c r="E434" s="84"/>
      <c r="F434" s="85"/>
      <c r="G434" s="66" t="str">
        <f t="shared" si="11"/>
        <v/>
      </c>
    </row>
    <row r="435" spans="2:7" ht="30" x14ac:dyDescent="0.25">
      <c r="B435" s="109" t="s">
        <v>142</v>
      </c>
      <c r="C435" s="109"/>
      <c r="D435" s="80"/>
      <c r="E435" s="84"/>
      <c r="F435" s="85"/>
      <c r="G435" s="66" t="str">
        <f t="shared" si="11"/>
        <v/>
      </c>
    </row>
    <row r="436" spans="2:7" ht="30" x14ac:dyDescent="0.25">
      <c r="B436" s="109" t="s">
        <v>143</v>
      </c>
      <c r="C436" s="109"/>
      <c r="D436" s="80"/>
      <c r="E436" s="84"/>
      <c r="F436" s="85"/>
      <c r="G436" s="66" t="str">
        <f t="shared" si="11"/>
        <v/>
      </c>
    </row>
    <row r="437" spans="2:7" ht="30" x14ac:dyDescent="0.25">
      <c r="B437" s="109" t="s">
        <v>144</v>
      </c>
      <c r="C437" s="109"/>
      <c r="D437" s="80"/>
      <c r="E437" s="84"/>
      <c r="F437" s="85"/>
      <c r="G437" s="66" t="str">
        <f t="shared" si="11"/>
        <v/>
      </c>
    </row>
    <row r="438" spans="2:7" ht="30" x14ac:dyDescent="0.25">
      <c r="B438" s="109" t="s">
        <v>145</v>
      </c>
      <c r="C438" s="109"/>
      <c r="D438" s="80"/>
      <c r="E438" s="84"/>
      <c r="F438" s="85"/>
      <c r="G438" s="66" t="str">
        <f t="shared" si="11"/>
        <v/>
      </c>
    </row>
    <row r="439" spans="2:7" x14ac:dyDescent="0.25">
      <c r="B439" s="109" t="s">
        <v>146</v>
      </c>
      <c r="C439" s="109"/>
      <c r="D439" s="80"/>
      <c r="E439" s="84"/>
      <c r="F439" s="85"/>
      <c r="G439" s="66" t="str">
        <f t="shared" si="11"/>
        <v/>
      </c>
    </row>
    <row r="440" spans="2:7" ht="30" x14ac:dyDescent="0.25">
      <c r="B440" s="109" t="s">
        <v>147</v>
      </c>
      <c r="C440" s="109"/>
      <c r="D440" s="80"/>
      <c r="E440" s="84"/>
      <c r="F440" s="85"/>
      <c r="G440" s="66" t="str">
        <f t="shared" si="11"/>
        <v/>
      </c>
    </row>
    <row r="441" spans="2:7" ht="30" x14ac:dyDescent="0.25">
      <c r="B441" s="109" t="s">
        <v>148</v>
      </c>
      <c r="C441" s="109"/>
      <c r="D441" s="80"/>
      <c r="E441" s="84"/>
      <c r="F441" s="85"/>
      <c r="G441" s="66" t="str">
        <f t="shared" si="11"/>
        <v/>
      </c>
    </row>
    <row r="442" spans="2:7" ht="90" x14ac:dyDescent="0.25">
      <c r="B442" s="109" t="s">
        <v>149</v>
      </c>
      <c r="C442" s="109"/>
      <c r="D442" s="80"/>
      <c r="E442" s="84"/>
      <c r="F442" s="85"/>
      <c r="G442" s="66" t="str">
        <f t="shared" si="11"/>
        <v/>
      </c>
    </row>
    <row r="443" spans="2:7" x14ac:dyDescent="0.25">
      <c r="B443" s="109" t="s">
        <v>150</v>
      </c>
      <c r="C443" s="109"/>
      <c r="D443" s="80"/>
      <c r="E443" s="84"/>
      <c r="F443" s="85"/>
      <c r="G443" s="66" t="str">
        <f t="shared" si="11"/>
        <v/>
      </c>
    </row>
    <row r="444" spans="2:7" ht="30" x14ac:dyDescent="0.25">
      <c r="B444" s="109" t="s">
        <v>151</v>
      </c>
      <c r="C444" s="109"/>
      <c r="D444" s="80"/>
      <c r="E444" s="84"/>
      <c r="F444" s="85"/>
      <c r="G444" s="66" t="str">
        <f t="shared" si="11"/>
        <v/>
      </c>
    </row>
    <row r="445" spans="2:7" x14ac:dyDescent="0.25">
      <c r="B445" s="109" t="s">
        <v>152</v>
      </c>
      <c r="C445" s="109"/>
      <c r="D445" s="80"/>
      <c r="E445" s="84"/>
      <c r="F445" s="85"/>
      <c r="G445" s="66" t="str">
        <f t="shared" si="11"/>
        <v/>
      </c>
    </row>
    <row r="446" spans="2:7" ht="30" x14ac:dyDescent="0.25">
      <c r="B446" s="109" t="s">
        <v>153</v>
      </c>
      <c r="C446" s="109"/>
      <c r="D446" s="80"/>
      <c r="E446" s="84"/>
      <c r="F446" s="85"/>
      <c r="G446" s="66" t="str">
        <f t="shared" si="11"/>
        <v/>
      </c>
    </row>
    <row r="447" spans="2:7" x14ac:dyDescent="0.25">
      <c r="B447" s="109" t="s">
        <v>26</v>
      </c>
      <c r="C447" s="109" t="s">
        <v>27</v>
      </c>
      <c r="D447" s="80">
        <v>10412.36</v>
      </c>
      <c r="E447" s="84"/>
      <c r="F447" s="85">
        <v>45</v>
      </c>
      <c r="G447" s="66">
        <f t="shared" si="11"/>
        <v>468556.2</v>
      </c>
    </row>
    <row r="449" spans="2:7" x14ac:dyDescent="0.25">
      <c r="B449" s="78" t="s">
        <v>154</v>
      </c>
    </row>
    <row r="451" spans="2:7" x14ac:dyDescent="0.25">
      <c r="B451" s="93" t="s">
        <v>155</v>
      </c>
      <c r="C451" s="109"/>
      <c r="D451" s="80"/>
      <c r="E451" s="84"/>
      <c r="F451" s="85"/>
      <c r="G451" s="110"/>
    </row>
    <row r="452" spans="2:7" ht="30" x14ac:dyDescent="0.25">
      <c r="B452" s="86" t="s">
        <v>156</v>
      </c>
      <c r="C452" s="72"/>
      <c r="D452" s="73"/>
      <c r="E452" s="90"/>
      <c r="F452" s="85"/>
      <c r="G452" s="110"/>
    </row>
    <row r="453" spans="2:7" ht="90" x14ac:dyDescent="0.25">
      <c r="B453" s="86" t="s">
        <v>157</v>
      </c>
      <c r="C453" s="109"/>
      <c r="D453" s="80"/>
      <c r="E453" s="84"/>
      <c r="F453" s="85"/>
      <c r="G453" s="110"/>
    </row>
    <row r="454" spans="2:7" x14ac:dyDescent="0.25">
      <c r="B454" s="109"/>
      <c r="C454" s="109" t="s">
        <v>27</v>
      </c>
      <c r="D454" s="80">
        <v>7727.85</v>
      </c>
      <c r="E454" s="84"/>
      <c r="F454" s="85">
        <v>10</v>
      </c>
      <c r="G454" s="66">
        <f t="shared" ref="G454:G460" si="12">IF(D454=0,"",D454*F454)</f>
        <v>77278.5</v>
      </c>
    </row>
    <row r="455" spans="2:7" x14ac:dyDescent="0.25">
      <c r="B455" s="109"/>
      <c r="C455" s="109"/>
      <c r="D455" s="80"/>
      <c r="E455" s="84"/>
      <c r="F455" s="85"/>
      <c r="G455" s="66" t="str">
        <f t="shared" si="12"/>
        <v/>
      </c>
    </row>
    <row r="456" spans="2:7" ht="120" x14ac:dyDescent="0.25">
      <c r="B456" s="86" t="s">
        <v>158</v>
      </c>
      <c r="C456" s="87"/>
      <c r="D456" s="80"/>
      <c r="E456" s="84"/>
      <c r="F456" s="85"/>
      <c r="G456" s="66" t="str">
        <f t="shared" si="12"/>
        <v/>
      </c>
    </row>
    <row r="457" spans="2:7" x14ac:dyDescent="0.25">
      <c r="B457" s="86" t="s">
        <v>159</v>
      </c>
      <c r="C457" s="87"/>
      <c r="D457" s="80"/>
      <c r="E457" s="84"/>
      <c r="F457" s="85"/>
      <c r="G457" s="66" t="str">
        <f t="shared" si="12"/>
        <v/>
      </c>
    </row>
    <row r="458" spans="2:7" ht="30" x14ac:dyDescent="0.25">
      <c r="B458" s="86" t="s">
        <v>160</v>
      </c>
      <c r="C458" s="87"/>
      <c r="D458" s="80"/>
      <c r="E458" s="84"/>
      <c r="F458" s="85"/>
      <c r="G458" s="66" t="str">
        <f t="shared" si="12"/>
        <v/>
      </c>
    </row>
    <row r="459" spans="2:7" ht="60" x14ac:dyDescent="0.25">
      <c r="B459" s="97" t="s">
        <v>161</v>
      </c>
      <c r="C459" s="87"/>
      <c r="D459" s="80"/>
      <c r="E459" s="84"/>
      <c r="F459" s="85"/>
      <c r="G459" s="66" t="str">
        <f t="shared" si="12"/>
        <v/>
      </c>
    </row>
    <row r="460" spans="2:7" x14ac:dyDescent="0.25">
      <c r="B460" s="98"/>
      <c r="C460" s="77" t="s">
        <v>27</v>
      </c>
      <c r="D460" s="75">
        <v>1716.87</v>
      </c>
      <c r="E460" s="131"/>
      <c r="F460" s="101">
        <v>26.5</v>
      </c>
      <c r="G460" s="67">
        <f t="shared" si="12"/>
        <v>45497.055</v>
      </c>
    </row>
    <row r="461" spans="2:7" x14ac:dyDescent="0.25">
      <c r="B461" s="103"/>
      <c r="C461" s="109"/>
      <c r="D461" s="71">
        <f>SUM(D454:D460)</f>
        <v>9444.7200000000012</v>
      </c>
      <c r="E461" s="84"/>
      <c r="F461" s="85"/>
      <c r="G461" s="69"/>
    </row>
    <row r="463" spans="2:7" x14ac:dyDescent="0.25">
      <c r="B463" s="60" t="s">
        <v>162</v>
      </c>
    </row>
    <row r="465" spans="2:7" ht="135" x14ac:dyDescent="0.25">
      <c r="B465" s="86" t="s">
        <v>163</v>
      </c>
      <c r="C465" s="109"/>
      <c r="D465" s="80"/>
      <c r="E465" s="84"/>
      <c r="F465" s="85"/>
      <c r="G465" s="66" t="str">
        <f t="shared" ref="G465:G469" si="13">IF(D465=0,"",D465*F465)</f>
        <v/>
      </c>
    </row>
    <row r="466" spans="2:7" ht="30" x14ac:dyDescent="0.25">
      <c r="B466" s="86" t="s">
        <v>164</v>
      </c>
      <c r="C466" s="109"/>
      <c r="D466" s="80"/>
      <c r="E466" s="84"/>
      <c r="F466" s="85"/>
      <c r="G466" s="66" t="str">
        <f t="shared" si="13"/>
        <v/>
      </c>
    </row>
    <row r="467" spans="2:7" x14ac:dyDescent="0.25">
      <c r="B467" s="86" t="s">
        <v>159</v>
      </c>
      <c r="C467" s="109"/>
      <c r="D467" s="80"/>
      <c r="E467" s="84"/>
      <c r="F467" s="85"/>
      <c r="G467" s="66" t="str">
        <f t="shared" si="13"/>
        <v/>
      </c>
    </row>
    <row r="468" spans="2:7" ht="30" x14ac:dyDescent="0.25">
      <c r="B468" s="86" t="s">
        <v>160</v>
      </c>
      <c r="C468" s="109"/>
      <c r="D468" s="80"/>
      <c r="E468" s="84"/>
      <c r="F468" s="85"/>
      <c r="G468" s="66" t="str">
        <f t="shared" si="13"/>
        <v/>
      </c>
    </row>
    <row r="469" spans="2:7" x14ac:dyDescent="0.25">
      <c r="B469" s="86"/>
      <c r="C469" s="109" t="s">
        <v>27</v>
      </c>
      <c r="D469" s="80">
        <v>592</v>
      </c>
      <c r="E469" s="84"/>
      <c r="F469" s="85">
        <v>48.1</v>
      </c>
      <c r="G469" s="66">
        <f t="shared" si="13"/>
        <v>28475.200000000001</v>
      </c>
    </row>
    <row r="471" spans="2:7" ht="135" x14ac:dyDescent="0.25">
      <c r="B471" s="86" t="s">
        <v>165</v>
      </c>
      <c r="C471" s="92"/>
      <c r="D471" s="73"/>
      <c r="E471" s="84"/>
      <c r="F471" s="85"/>
      <c r="G471" s="66" t="str">
        <f t="shared" ref="G471:G491" si="14">IF(D471=0,"",D471*F471)</f>
        <v/>
      </c>
    </row>
    <row r="472" spans="2:7" ht="30" x14ac:dyDescent="0.25">
      <c r="B472" s="86" t="s">
        <v>164</v>
      </c>
      <c r="C472" s="92"/>
      <c r="D472" s="73"/>
      <c r="E472" s="84"/>
      <c r="F472" s="85"/>
      <c r="G472" s="66" t="str">
        <f t="shared" si="14"/>
        <v/>
      </c>
    </row>
    <row r="473" spans="2:7" x14ac:dyDescent="0.25">
      <c r="B473" s="86" t="s">
        <v>159</v>
      </c>
      <c r="C473" s="92"/>
      <c r="D473" s="73"/>
      <c r="E473" s="84"/>
      <c r="F473" s="85"/>
      <c r="G473" s="66" t="str">
        <f t="shared" si="14"/>
        <v/>
      </c>
    </row>
    <row r="474" spans="2:7" ht="30" x14ac:dyDescent="0.25">
      <c r="B474" s="86" t="s">
        <v>160</v>
      </c>
      <c r="C474" s="92"/>
      <c r="D474" s="73"/>
      <c r="E474" s="84"/>
      <c r="F474" s="85"/>
      <c r="G474" s="66" t="str">
        <f t="shared" si="14"/>
        <v/>
      </c>
    </row>
    <row r="475" spans="2:7" ht="30" x14ac:dyDescent="0.25">
      <c r="B475" s="109" t="s">
        <v>166</v>
      </c>
      <c r="C475" s="92"/>
      <c r="D475" s="73"/>
      <c r="E475" s="84"/>
      <c r="F475" s="85"/>
      <c r="G475" s="66" t="str">
        <f t="shared" si="14"/>
        <v/>
      </c>
    </row>
    <row r="476" spans="2:7" x14ac:dyDescent="0.25">
      <c r="B476" s="91"/>
      <c r="C476" s="92"/>
      <c r="D476" s="73"/>
      <c r="E476" s="84"/>
      <c r="F476" s="85"/>
      <c r="G476" s="66" t="str">
        <f t="shared" si="14"/>
        <v/>
      </c>
    </row>
    <row r="477" spans="2:7" x14ac:dyDescent="0.25">
      <c r="B477" s="91" t="s">
        <v>167</v>
      </c>
      <c r="C477" s="92"/>
      <c r="D477" s="73"/>
      <c r="E477" s="84"/>
      <c r="F477" s="85"/>
      <c r="G477" s="66" t="str">
        <f t="shared" si="14"/>
        <v/>
      </c>
    </row>
    <row r="478" spans="2:7" x14ac:dyDescent="0.25">
      <c r="B478" s="73">
        <v>181.2</v>
      </c>
      <c r="C478" s="111" t="s">
        <v>168</v>
      </c>
      <c r="D478" s="132">
        <v>144.96</v>
      </c>
      <c r="E478" s="84"/>
      <c r="F478" s="85">
        <v>95</v>
      </c>
      <c r="G478" s="66">
        <f t="shared" si="14"/>
        <v>13771.2</v>
      </c>
    </row>
    <row r="479" spans="2:7" x14ac:dyDescent="0.25">
      <c r="B479" s="91"/>
      <c r="C479" s="72"/>
      <c r="D479" s="73"/>
      <c r="E479" s="84"/>
      <c r="F479" s="85"/>
      <c r="G479" s="66" t="str">
        <f t="shared" si="14"/>
        <v/>
      </c>
    </row>
    <row r="480" spans="2:7" x14ac:dyDescent="0.25">
      <c r="B480" s="91" t="s">
        <v>169</v>
      </c>
      <c r="C480" s="72"/>
      <c r="D480" s="73"/>
      <c r="E480" s="84"/>
      <c r="F480" s="85"/>
      <c r="G480" s="66" t="str">
        <f t="shared" si="14"/>
        <v/>
      </c>
    </row>
    <row r="481" spans="2:7" x14ac:dyDescent="0.25">
      <c r="B481" s="73">
        <v>62.4</v>
      </c>
      <c r="C481" s="111" t="s">
        <v>168</v>
      </c>
      <c r="D481" s="132">
        <v>28.08</v>
      </c>
      <c r="E481" s="84"/>
      <c r="F481" s="85">
        <v>95</v>
      </c>
      <c r="G481" s="66">
        <f t="shared" si="14"/>
        <v>2667.6</v>
      </c>
    </row>
    <row r="482" spans="2:7" x14ac:dyDescent="0.25">
      <c r="B482" s="91"/>
      <c r="C482" s="72"/>
      <c r="D482" s="73"/>
      <c r="E482" s="84"/>
      <c r="F482" s="85"/>
      <c r="G482" s="66" t="str">
        <f t="shared" si="14"/>
        <v/>
      </c>
    </row>
    <row r="483" spans="2:7" x14ac:dyDescent="0.25">
      <c r="B483" s="91" t="s">
        <v>170</v>
      </c>
      <c r="C483" s="72"/>
      <c r="D483" s="73"/>
      <c r="E483" s="84"/>
      <c r="F483" s="85"/>
      <c r="G483" s="66" t="str">
        <f t="shared" si="14"/>
        <v/>
      </c>
    </row>
    <row r="484" spans="2:7" x14ac:dyDescent="0.25">
      <c r="B484" s="73">
        <v>62.4</v>
      </c>
      <c r="C484" s="111" t="s">
        <v>168</v>
      </c>
      <c r="D484" s="132">
        <v>78</v>
      </c>
      <c r="E484" s="84"/>
      <c r="F484" s="85">
        <v>95</v>
      </c>
      <c r="G484" s="66">
        <f t="shared" si="14"/>
        <v>7410</v>
      </c>
    </row>
    <row r="485" spans="2:7" x14ac:dyDescent="0.25">
      <c r="B485" s="91"/>
      <c r="C485" s="72"/>
      <c r="D485" s="73"/>
      <c r="E485" s="84"/>
      <c r="F485" s="85"/>
      <c r="G485" s="66" t="str">
        <f t="shared" si="14"/>
        <v/>
      </c>
    </row>
    <row r="486" spans="2:7" x14ac:dyDescent="0.25">
      <c r="B486" s="91" t="s">
        <v>171</v>
      </c>
      <c r="C486" s="72"/>
      <c r="D486" s="73"/>
      <c r="E486" s="84"/>
      <c r="F486" s="85"/>
      <c r="G486" s="66" t="str">
        <f t="shared" si="14"/>
        <v/>
      </c>
    </row>
    <row r="487" spans="2:7" x14ac:dyDescent="0.25">
      <c r="B487" s="91" t="s">
        <v>26</v>
      </c>
      <c r="C487" s="72" t="s">
        <v>27</v>
      </c>
      <c r="D487" s="73">
        <v>94</v>
      </c>
      <c r="E487" s="84"/>
      <c r="F487" s="85">
        <v>75</v>
      </c>
      <c r="G487" s="66">
        <f t="shared" si="14"/>
        <v>7050</v>
      </c>
    </row>
    <row r="488" spans="2:7" x14ac:dyDescent="0.25">
      <c r="B488" s="91"/>
      <c r="C488" s="72"/>
      <c r="D488" s="73"/>
      <c r="E488" s="84"/>
      <c r="F488" s="85"/>
      <c r="G488" s="66" t="str">
        <f t="shared" si="14"/>
        <v/>
      </c>
    </row>
    <row r="489" spans="2:7" x14ac:dyDescent="0.25">
      <c r="B489" s="91" t="s">
        <v>172</v>
      </c>
      <c r="C489" s="72"/>
      <c r="D489" s="73"/>
      <c r="E489" s="84"/>
      <c r="F489" s="85"/>
      <c r="G489" s="66" t="str">
        <f t="shared" si="14"/>
        <v/>
      </c>
    </row>
    <row r="490" spans="2:7" ht="30" x14ac:dyDescent="0.25">
      <c r="B490" s="88" t="s">
        <v>173</v>
      </c>
      <c r="C490" s="72"/>
      <c r="D490" s="73"/>
      <c r="E490" s="84"/>
      <c r="F490" s="85"/>
      <c r="G490" s="66" t="str">
        <f t="shared" si="14"/>
        <v/>
      </c>
    </row>
    <row r="491" spans="2:7" x14ac:dyDescent="0.25">
      <c r="B491" s="91" t="s">
        <v>26</v>
      </c>
      <c r="C491" s="72" t="s">
        <v>27</v>
      </c>
      <c r="D491" s="73">
        <v>114.24</v>
      </c>
      <c r="E491" s="84"/>
      <c r="F491" s="85">
        <v>48.1</v>
      </c>
      <c r="G491" s="66">
        <f t="shared" si="14"/>
        <v>5494.9439999999995</v>
      </c>
    </row>
    <row r="493" spans="2:7" ht="135" x14ac:dyDescent="0.25">
      <c r="B493" s="86" t="s">
        <v>163</v>
      </c>
      <c r="C493" s="72"/>
      <c r="D493" s="73"/>
      <c r="E493" s="84"/>
      <c r="F493" s="85"/>
      <c r="G493" s="66" t="str">
        <f t="shared" ref="G493:G503" si="15">IF(D493=0,"",D493*F493)</f>
        <v/>
      </c>
    </row>
    <row r="494" spans="2:7" ht="30" x14ac:dyDescent="0.25">
      <c r="B494" s="86" t="s">
        <v>174</v>
      </c>
      <c r="C494" s="72"/>
      <c r="D494" s="73"/>
      <c r="E494" s="84"/>
      <c r="F494" s="85"/>
      <c r="G494" s="66" t="str">
        <f t="shared" si="15"/>
        <v/>
      </c>
    </row>
    <row r="495" spans="2:7" x14ac:dyDescent="0.25">
      <c r="B495" s="86" t="s">
        <v>159</v>
      </c>
      <c r="C495" s="72"/>
      <c r="D495" s="73"/>
      <c r="E495" s="84"/>
      <c r="F495" s="85"/>
      <c r="G495" s="66" t="str">
        <f t="shared" si="15"/>
        <v/>
      </c>
    </row>
    <row r="496" spans="2:7" ht="30" x14ac:dyDescent="0.25">
      <c r="B496" s="86" t="s">
        <v>160</v>
      </c>
      <c r="C496" s="72"/>
      <c r="D496" s="73"/>
      <c r="E496" s="84"/>
      <c r="F496" s="85"/>
      <c r="G496" s="66" t="str">
        <f t="shared" si="15"/>
        <v/>
      </c>
    </row>
    <row r="497" spans="2:7" ht="30" x14ac:dyDescent="0.25">
      <c r="B497" s="109" t="s">
        <v>166</v>
      </c>
      <c r="C497" s="72"/>
      <c r="D497" s="73"/>
      <c r="E497" s="84"/>
      <c r="F497" s="85"/>
      <c r="G497" s="66" t="str">
        <f t="shared" si="15"/>
        <v/>
      </c>
    </row>
    <row r="498" spans="2:7" x14ac:dyDescent="0.25">
      <c r="B498" s="91"/>
      <c r="C498" s="72"/>
      <c r="D498" s="73"/>
      <c r="E498" s="84"/>
      <c r="F498" s="85"/>
      <c r="G498" s="66" t="str">
        <f t="shared" si="15"/>
        <v/>
      </c>
    </row>
    <row r="499" spans="2:7" x14ac:dyDescent="0.25">
      <c r="B499" s="91" t="s">
        <v>175</v>
      </c>
      <c r="C499" s="72"/>
      <c r="D499" s="73"/>
      <c r="E499" s="84"/>
      <c r="F499" s="85"/>
      <c r="G499" s="66" t="str">
        <f t="shared" si="15"/>
        <v/>
      </c>
    </row>
    <row r="500" spans="2:7" x14ac:dyDescent="0.25">
      <c r="B500" s="73">
        <v>108</v>
      </c>
      <c r="C500" s="111" t="s">
        <v>168</v>
      </c>
      <c r="D500" s="132">
        <v>54</v>
      </c>
      <c r="E500" s="84"/>
      <c r="F500" s="85">
        <v>95</v>
      </c>
      <c r="G500" s="66">
        <f t="shared" si="15"/>
        <v>5130</v>
      </c>
    </row>
    <row r="501" spans="2:7" x14ac:dyDescent="0.25">
      <c r="B501" s="91"/>
      <c r="C501" s="72"/>
      <c r="D501" s="73"/>
      <c r="E501" s="84"/>
      <c r="F501" s="85"/>
      <c r="G501" s="66" t="str">
        <f t="shared" si="15"/>
        <v/>
      </c>
    </row>
    <row r="502" spans="2:7" x14ac:dyDescent="0.25">
      <c r="B502" s="91" t="s">
        <v>171</v>
      </c>
      <c r="C502" s="72"/>
      <c r="D502" s="73"/>
      <c r="E502" s="84"/>
      <c r="F502" s="85"/>
      <c r="G502" s="66" t="str">
        <f t="shared" si="15"/>
        <v/>
      </c>
    </row>
    <row r="503" spans="2:7" x14ac:dyDescent="0.25">
      <c r="B503" s="77"/>
      <c r="C503" s="133" t="s">
        <v>27</v>
      </c>
      <c r="D503" s="75">
        <v>22</v>
      </c>
      <c r="E503" s="131"/>
      <c r="F503" s="101">
        <v>75</v>
      </c>
      <c r="G503" s="67">
        <f t="shared" si="15"/>
        <v>1650</v>
      </c>
    </row>
    <row r="504" spans="2:7" x14ac:dyDescent="0.25">
      <c r="B504" s="91"/>
      <c r="C504" s="72"/>
      <c r="D504" s="73"/>
      <c r="E504" s="84"/>
      <c r="F504" s="85"/>
      <c r="G504" s="66"/>
    </row>
    <row r="505" spans="2:7" x14ac:dyDescent="0.25">
      <c r="B505" s="91"/>
      <c r="C505" s="72"/>
      <c r="D505" s="73">
        <f>SUM(D469:D504)</f>
        <v>1127.28</v>
      </c>
      <c r="E505" s="84"/>
      <c r="F505" s="85"/>
      <c r="G505" s="66"/>
    </row>
    <row r="506" spans="2:7" x14ac:dyDescent="0.25">
      <c r="B506" s="91"/>
      <c r="C506" s="72"/>
      <c r="D506" s="73"/>
      <c r="E506" s="84"/>
      <c r="F506" s="85"/>
      <c r="G506" s="66"/>
    </row>
    <row r="508" spans="2:7" x14ac:dyDescent="0.25">
      <c r="B508" s="18" t="s">
        <v>176</v>
      </c>
    </row>
    <row r="510" spans="2:7" x14ac:dyDescent="0.25">
      <c r="B510" s="109" t="s">
        <v>177</v>
      </c>
      <c r="C510" s="109"/>
      <c r="D510" s="80"/>
      <c r="E510" s="84"/>
      <c r="F510" s="85"/>
      <c r="G510" s="66" t="str">
        <f t="shared" ref="G510:G517" si="16">IF(D510=0,"",D510*F510)</f>
        <v/>
      </c>
    </row>
    <row r="511" spans="2:7" ht="30" x14ac:dyDescent="0.25">
      <c r="B511" s="109" t="s">
        <v>166</v>
      </c>
      <c r="C511" s="109"/>
      <c r="D511" s="80"/>
      <c r="E511" s="84"/>
      <c r="F511" s="85"/>
      <c r="G511" s="66" t="str">
        <f t="shared" si="16"/>
        <v/>
      </c>
    </row>
    <row r="512" spans="2:7" x14ac:dyDescent="0.25">
      <c r="B512" s="73">
        <v>677.08</v>
      </c>
      <c r="C512" s="112" t="s">
        <v>168</v>
      </c>
      <c r="D512" s="73">
        <v>189.58</v>
      </c>
      <c r="E512" s="84"/>
      <c r="F512" s="85">
        <v>38</v>
      </c>
      <c r="G512" s="66">
        <f t="shared" si="16"/>
        <v>7204.0400000000009</v>
      </c>
    </row>
    <row r="513" spans="2:7" x14ac:dyDescent="0.25">
      <c r="B513" s="109"/>
      <c r="C513" s="109"/>
      <c r="D513" s="80"/>
      <c r="E513" s="84"/>
      <c r="F513" s="85"/>
      <c r="G513" s="66" t="str">
        <f t="shared" si="16"/>
        <v/>
      </c>
    </row>
    <row r="514" spans="2:7" x14ac:dyDescent="0.25">
      <c r="B514" s="109" t="s">
        <v>178</v>
      </c>
      <c r="C514" s="109"/>
      <c r="D514" s="80"/>
      <c r="E514" s="84"/>
      <c r="F514" s="85"/>
      <c r="G514" s="66" t="str">
        <f t="shared" si="16"/>
        <v/>
      </c>
    </row>
    <row r="515" spans="2:7" x14ac:dyDescent="0.25">
      <c r="B515" s="73">
        <v>677.08</v>
      </c>
      <c r="C515" s="112" t="s">
        <v>168</v>
      </c>
      <c r="D515" s="73">
        <v>113.4</v>
      </c>
      <c r="E515" s="84"/>
      <c r="F515" s="85">
        <v>38</v>
      </c>
      <c r="G515" s="66">
        <f t="shared" si="16"/>
        <v>4309.2</v>
      </c>
    </row>
    <row r="516" spans="2:7" x14ac:dyDescent="0.25">
      <c r="B516" s="109"/>
      <c r="C516" s="109"/>
      <c r="D516" s="80"/>
      <c r="E516" s="84"/>
      <c r="F516" s="85"/>
      <c r="G516" s="66" t="str">
        <f t="shared" si="16"/>
        <v/>
      </c>
    </row>
    <row r="517" spans="2:7" x14ac:dyDescent="0.25">
      <c r="B517" s="109" t="s">
        <v>179</v>
      </c>
      <c r="C517" s="109"/>
      <c r="D517" s="80"/>
      <c r="E517" s="84"/>
      <c r="F517" s="85"/>
      <c r="G517" s="66" t="str">
        <f t="shared" si="16"/>
        <v/>
      </c>
    </row>
    <row r="518" spans="2:7" x14ac:dyDescent="0.25">
      <c r="B518" s="109"/>
      <c r="C518" s="109" t="s">
        <v>27</v>
      </c>
      <c r="D518" s="71">
        <v>192.9076</v>
      </c>
      <c r="E518" s="84"/>
      <c r="F518" s="85">
        <v>45</v>
      </c>
      <c r="G518" s="66">
        <f>IF(D518=0,"",D518*F518)</f>
        <v>8680.8420000000006</v>
      </c>
    </row>
    <row r="519" spans="2:7" x14ac:dyDescent="0.25">
      <c r="B519" s="78"/>
      <c r="C519" s="109"/>
      <c r="D519" s="80"/>
      <c r="E519" s="84"/>
      <c r="F519" s="85"/>
      <c r="G519" s="66"/>
    </row>
    <row r="520" spans="2:7" x14ac:dyDescent="0.25">
      <c r="B520" s="70" t="s">
        <v>276</v>
      </c>
      <c r="C520" s="70"/>
      <c r="D520" s="113"/>
      <c r="E520" s="84"/>
      <c r="F520" s="85"/>
      <c r="G520" s="110"/>
    </row>
    <row r="521" spans="2:7" ht="45" x14ac:dyDescent="0.25">
      <c r="B521" s="109" t="s">
        <v>277</v>
      </c>
      <c r="C521" s="109"/>
      <c r="D521" s="113"/>
      <c r="E521" s="84"/>
      <c r="F521" s="85"/>
      <c r="G521" s="110"/>
    </row>
    <row r="522" spans="2:7" x14ac:dyDescent="0.25">
      <c r="B522" s="93" t="s">
        <v>278</v>
      </c>
      <c r="C522" s="109"/>
      <c r="D522" s="113"/>
      <c r="E522" s="84"/>
      <c r="F522" s="85"/>
      <c r="G522" s="110"/>
    </row>
    <row r="523" spans="2:7" ht="30" x14ac:dyDescent="0.25">
      <c r="B523" s="86" t="s">
        <v>279</v>
      </c>
      <c r="C523" s="109"/>
      <c r="D523" s="113"/>
      <c r="E523" s="84"/>
      <c r="F523" s="85"/>
      <c r="G523" s="110"/>
    </row>
    <row r="524" spans="2:7" x14ac:dyDescent="0.25">
      <c r="B524" s="93" t="s">
        <v>280</v>
      </c>
      <c r="C524" s="109"/>
      <c r="D524" s="113"/>
      <c r="E524" s="84"/>
      <c r="F524" s="85"/>
      <c r="G524" s="110"/>
    </row>
    <row r="525" spans="2:7" x14ac:dyDescent="0.25">
      <c r="B525" s="86" t="s">
        <v>281</v>
      </c>
      <c r="C525" s="109"/>
      <c r="D525" s="113"/>
      <c r="E525" s="84"/>
      <c r="F525" s="85"/>
      <c r="G525" s="110"/>
    </row>
    <row r="526" spans="2:7" ht="60" x14ac:dyDescent="0.25">
      <c r="B526" s="93" t="s">
        <v>435</v>
      </c>
      <c r="C526" s="109"/>
      <c r="D526" s="113"/>
      <c r="E526" s="84"/>
      <c r="F526" s="85"/>
      <c r="G526" s="110"/>
    </row>
    <row r="527" spans="2:7" x14ac:dyDescent="0.25">
      <c r="B527" s="109" t="s">
        <v>26</v>
      </c>
      <c r="C527" s="109" t="s">
        <v>27</v>
      </c>
      <c r="D527" s="80">
        <v>553.79999999999995</v>
      </c>
      <c r="E527" s="84"/>
      <c r="F527" s="85">
        <v>58.5</v>
      </c>
      <c r="G527" s="66">
        <f>IF(D527=0,"",D527*F527)</f>
        <v>32397.299999999996</v>
      </c>
    </row>
    <row r="528" spans="2:7" x14ac:dyDescent="0.25">
      <c r="B528" s="109"/>
      <c r="C528" s="109"/>
      <c r="D528" s="80"/>
      <c r="E528" s="84"/>
      <c r="F528" s="85"/>
      <c r="G528" s="66"/>
    </row>
    <row r="529" spans="1:7" x14ac:dyDescent="0.25">
      <c r="B529" s="18" t="s">
        <v>180</v>
      </c>
    </row>
    <row r="531" spans="1:7" ht="45" x14ac:dyDescent="0.25">
      <c r="B531" s="109" t="s">
        <v>181</v>
      </c>
      <c r="C531" s="109"/>
      <c r="D531" s="80"/>
      <c r="E531" s="84"/>
      <c r="F531" s="85"/>
      <c r="G531" s="66" t="str">
        <f t="shared" ref="G531:G536" si="17">IF(D531=0,"",D531*F531)</f>
        <v/>
      </c>
    </row>
    <row r="532" spans="1:7" x14ac:dyDescent="0.25">
      <c r="B532" s="109" t="s">
        <v>182</v>
      </c>
      <c r="C532" s="109"/>
      <c r="D532" s="80"/>
      <c r="E532" s="84"/>
      <c r="F532" s="85"/>
      <c r="G532" s="66" t="str">
        <f t="shared" si="17"/>
        <v/>
      </c>
    </row>
    <row r="533" spans="1:7" ht="45" x14ac:dyDescent="0.25">
      <c r="B533" s="114" t="s">
        <v>183</v>
      </c>
      <c r="C533" s="109"/>
      <c r="D533" s="80"/>
      <c r="E533" s="84"/>
      <c r="F533" s="85"/>
      <c r="G533" s="66" t="str">
        <f t="shared" si="17"/>
        <v/>
      </c>
    </row>
    <row r="534" spans="1:7" ht="90" x14ac:dyDescent="0.25">
      <c r="B534" s="109" t="s">
        <v>436</v>
      </c>
      <c r="C534" s="109"/>
      <c r="D534" s="80"/>
      <c r="E534" s="84"/>
      <c r="F534" s="85"/>
      <c r="G534" s="66" t="str">
        <f t="shared" si="17"/>
        <v/>
      </c>
    </row>
    <row r="535" spans="1:7" ht="30" x14ac:dyDescent="0.25">
      <c r="B535" s="86" t="s">
        <v>185</v>
      </c>
      <c r="C535" s="109"/>
      <c r="D535" s="80"/>
      <c r="E535" s="84"/>
      <c r="F535" s="85"/>
      <c r="G535" s="66" t="str">
        <f t="shared" si="17"/>
        <v/>
      </c>
    </row>
    <row r="536" spans="1:7" x14ac:dyDescent="0.25">
      <c r="B536" s="109" t="s">
        <v>26</v>
      </c>
      <c r="C536" s="109" t="s">
        <v>27</v>
      </c>
      <c r="D536" s="80">
        <v>606.83000000000004</v>
      </c>
      <c r="E536" s="84"/>
      <c r="F536" s="85">
        <v>55</v>
      </c>
      <c r="G536" s="66">
        <f t="shared" si="17"/>
        <v>33375.65</v>
      </c>
    </row>
    <row r="538" spans="1:7" x14ac:dyDescent="0.25">
      <c r="A538" s="79" t="s">
        <v>186</v>
      </c>
    </row>
    <row r="539" spans="1:7" x14ac:dyDescent="0.25">
      <c r="B539" s="18" t="s">
        <v>5</v>
      </c>
    </row>
    <row r="541" spans="1:7" x14ac:dyDescent="0.25">
      <c r="B541" s="109" t="s">
        <v>187</v>
      </c>
      <c r="C541" s="109"/>
      <c r="D541" s="80"/>
      <c r="E541" s="84"/>
      <c r="F541" s="85"/>
      <c r="G541" s="66" t="str">
        <f t="shared" ref="G541:G544" si="18">IF(D541=0,"",D541*F541)</f>
        <v/>
      </c>
    </row>
    <row r="542" spans="1:7" x14ac:dyDescent="0.25">
      <c r="B542" s="86" t="s">
        <v>188</v>
      </c>
      <c r="C542" s="87"/>
      <c r="D542" s="80"/>
      <c r="E542" s="84"/>
      <c r="F542" s="85"/>
      <c r="G542" s="66" t="str">
        <f t="shared" si="18"/>
        <v/>
      </c>
    </row>
    <row r="543" spans="1:7" ht="30" x14ac:dyDescent="0.25">
      <c r="B543" s="60" t="s">
        <v>437</v>
      </c>
      <c r="C543" s="115"/>
      <c r="D543" s="80"/>
      <c r="E543" s="84"/>
      <c r="F543" s="85"/>
      <c r="G543" s="66" t="str">
        <f t="shared" si="18"/>
        <v/>
      </c>
    </row>
    <row r="544" spans="1:7" x14ac:dyDescent="0.25">
      <c r="B544" s="109" t="s">
        <v>10</v>
      </c>
      <c r="C544" s="70" t="s">
        <v>4</v>
      </c>
      <c r="D544" s="71">
        <v>386.13492000000008</v>
      </c>
      <c r="E544" s="84"/>
      <c r="F544" s="110">
        <v>96.06</v>
      </c>
      <c r="G544" s="66">
        <f t="shared" si="18"/>
        <v>37092.120415200006</v>
      </c>
    </row>
    <row r="546" spans="2:7" x14ac:dyDescent="0.25">
      <c r="B546" s="109" t="s">
        <v>190</v>
      </c>
      <c r="C546" s="109"/>
      <c r="D546" s="80"/>
      <c r="E546" s="84"/>
      <c r="F546" s="85"/>
      <c r="G546" s="66" t="str">
        <f t="shared" ref="G546:G549" si="19">IF(D546=0,"",D546*F546)</f>
        <v/>
      </c>
    </row>
    <row r="547" spans="2:7" x14ac:dyDescent="0.25">
      <c r="B547" s="86" t="s">
        <v>191</v>
      </c>
      <c r="C547" s="87"/>
      <c r="D547" s="80"/>
      <c r="E547" s="84"/>
      <c r="F547" s="85"/>
      <c r="G547" s="66" t="str">
        <f t="shared" si="19"/>
        <v/>
      </c>
    </row>
    <row r="548" spans="2:7" ht="30" x14ac:dyDescent="0.25">
      <c r="B548" s="60" t="s">
        <v>437</v>
      </c>
      <c r="C548" s="115"/>
      <c r="D548" s="80"/>
      <c r="E548" s="84"/>
      <c r="F548" s="85"/>
      <c r="G548" s="66" t="str">
        <f t="shared" si="19"/>
        <v/>
      </c>
    </row>
    <row r="549" spans="2:7" x14ac:dyDescent="0.25">
      <c r="B549" s="109" t="s">
        <v>10</v>
      </c>
      <c r="C549" s="70" t="s">
        <v>4</v>
      </c>
      <c r="D549" s="71">
        <v>136.51326000000003</v>
      </c>
      <c r="E549" s="84"/>
      <c r="F549" s="110">
        <v>84.36</v>
      </c>
      <c r="G549" s="66">
        <f t="shared" si="19"/>
        <v>11516.258613600003</v>
      </c>
    </row>
    <row r="551" spans="2:7" x14ac:dyDescent="0.25">
      <c r="B551" s="109" t="s">
        <v>190</v>
      </c>
      <c r="C551" s="109"/>
      <c r="D551" s="80"/>
      <c r="E551" s="84"/>
      <c r="F551" s="85"/>
      <c r="G551" s="66" t="str">
        <f t="shared" ref="G551:G554" si="20">IF(D551=0,"",D551*F551)</f>
        <v/>
      </c>
    </row>
    <row r="552" spans="2:7" x14ac:dyDescent="0.25">
      <c r="B552" s="86" t="s">
        <v>191</v>
      </c>
      <c r="C552" s="87"/>
      <c r="D552" s="80"/>
      <c r="E552" s="84"/>
      <c r="F552" s="85"/>
      <c r="G552" s="66" t="str">
        <f t="shared" si="20"/>
        <v/>
      </c>
    </row>
    <row r="553" spans="2:7" ht="30" x14ac:dyDescent="0.25">
      <c r="B553" s="60" t="s">
        <v>437</v>
      </c>
      <c r="C553" s="115"/>
      <c r="D553" s="80"/>
      <c r="E553" s="84"/>
      <c r="F553" s="85"/>
      <c r="G553" s="66" t="str">
        <f t="shared" si="20"/>
        <v/>
      </c>
    </row>
    <row r="554" spans="2:7" x14ac:dyDescent="0.25">
      <c r="B554" s="109" t="s">
        <v>10</v>
      </c>
      <c r="C554" s="70" t="s">
        <v>4</v>
      </c>
      <c r="D554" s="71">
        <v>136.51326000000003</v>
      </c>
      <c r="E554" s="84"/>
      <c r="F554" s="110">
        <v>84.36</v>
      </c>
      <c r="G554" s="66">
        <f t="shared" si="20"/>
        <v>11516.258613600003</v>
      </c>
    </row>
    <row r="556" spans="2:7" x14ac:dyDescent="0.25">
      <c r="B556" s="109" t="s">
        <v>192</v>
      </c>
      <c r="C556" s="109"/>
      <c r="D556" s="80"/>
      <c r="E556" s="84"/>
      <c r="F556" s="85"/>
      <c r="G556" s="66" t="str">
        <f t="shared" ref="G556:G559" si="21">IF(D556=0,"",D556*F556)</f>
        <v/>
      </c>
    </row>
    <row r="557" spans="2:7" x14ac:dyDescent="0.25">
      <c r="B557" s="86" t="s">
        <v>7</v>
      </c>
      <c r="C557" s="72"/>
      <c r="D557" s="80"/>
      <c r="E557" s="84"/>
      <c r="F557" s="85"/>
      <c r="G557" s="66" t="str">
        <f t="shared" si="21"/>
        <v/>
      </c>
    </row>
    <row r="558" spans="2:7" ht="30" x14ac:dyDescent="0.25">
      <c r="B558" s="60" t="s">
        <v>438</v>
      </c>
      <c r="C558" s="115"/>
      <c r="D558" s="80"/>
      <c r="E558" s="84"/>
      <c r="F558" s="85"/>
      <c r="G558" s="66" t="str">
        <f t="shared" si="21"/>
        <v/>
      </c>
    </row>
    <row r="559" spans="2:7" x14ac:dyDescent="0.25">
      <c r="B559" s="109" t="s">
        <v>10</v>
      </c>
      <c r="C559" s="70" t="s">
        <v>4</v>
      </c>
      <c r="D559" s="71">
        <v>641.33319999999981</v>
      </c>
      <c r="E559" s="84"/>
      <c r="F559" s="85">
        <v>88.52</v>
      </c>
      <c r="G559" s="66">
        <f t="shared" si="21"/>
        <v>56770.814863999978</v>
      </c>
    </row>
    <row r="561" spans="2:7" x14ac:dyDescent="0.25">
      <c r="B561" s="109" t="s">
        <v>192</v>
      </c>
      <c r="C561" s="109"/>
      <c r="D561" s="80"/>
      <c r="E561" s="84"/>
      <c r="F561" s="85"/>
      <c r="G561" s="66" t="str">
        <f t="shared" ref="G561:G564" si="22">IF(D561=0,"",D561*F561)</f>
        <v/>
      </c>
    </row>
    <row r="562" spans="2:7" x14ac:dyDescent="0.25">
      <c r="B562" s="86" t="s">
        <v>7</v>
      </c>
      <c r="C562" s="72"/>
      <c r="D562" s="80"/>
      <c r="E562" s="84"/>
      <c r="F562" s="85"/>
      <c r="G562" s="66" t="str">
        <f t="shared" si="22"/>
        <v/>
      </c>
    </row>
    <row r="563" spans="2:7" ht="30" x14ac:dyDescent="0.25">
      <c r="B563" s="60" t="s">
        <v>438</v>
      </c>
      <c r="C563" s="115"/>
      <c r="D563" s="80"/>
      <c r="E563" s="84"/>
      <c r="F563" s="85"/>
      <c r="G563" s="66" t="str">
        <f t="shared" si="22"/>
        <v/>
      </c>
    </row>
    <row r="564" spans="2:7" x14ac:dyDescent="0.25">
      <c r="B564" s="109" t="s">
        <v>10</v>
      </c>
      <c r="C564" s="70" t="s">
        <v>4</v>
      </c>
      <c r="D564" s="71">
        <v>645.84870000000012</v>
      </c>
      <c r="E564" s="84"/>
      <c r="F564" s="85">
        <v>87.49</v>
      </c>
      <c r="G564" s="66">
        <f t="shared" si="22"/>
        <v>56505.302763000007</v>
      </c>
    </row>
    <row r="566" spans="2:7" x14ac:dyDescent="0.25">
      <c r="B566" s="109" t="s">
        <v>192</v>
      </c>
      <c r="C566" s="109"/>
      <c r="D566" s="80"/>
      <c r="E566" s="84"/>
      <c r="F566" s="85"/>
      <c r="G566" s="66" t="str">
        <f t="shared" ref="G566:G569" si="23">IF(D566=0,"",D566*F566)</f>
        <v/>
      </c>
    </row>
    <row r="567" spans="2:7" x14ac:dyDescent="0.25">
      <c r="B567" s="86" t="s">
        <v>7</v>
      </c>
      <c r="C567" s="72"/>
      <c r="D567" s="80"/>
      <c r="E567" s="84"/>
      <c r="F567" s="85"/>
      <c r="G567" s="66" t="str">
        <f t="shared" si="23"/>
        <v/>
      </c>
    </row>
    <row r="568" spans="2:7" ht="30" x14ac:dyDescent="0.25">
      <c r="B568" s="60" t="s">
        <v>438</v>
      </c>
      <c r="C568" s="115"/>
      <c r="D568" s="80"/>
      <c r="E568" s="84"/>
      <c r="F568" s="85"/>
      <c r="G568" s="66" t="str">
        <f t="shared" si="23"/>
        <v/>
      </c>
    </row>
    <row r="569" spans="2:7" x14ac:dyDescent="0.25">
      <c r="B569" s="77" t="s">
        <v>10</v>
      </c>
      <c r="C569" s="74" t="s">
        <v>4</v>
      </c>
      <c r="D569" s="75">
        <v>645.84870000000012</v>
      </c>
      <c r="E569" s="131"/>
      <c r="F569" s="101">
        <v>87.49</v>
      </c>
      <c r="G569" s="67">
        <f t="shared" si="23"/>
        <v>56505.302763000007</v>
      </c>
    </row>
    <row r="570" spans="2:7" x14ac:dyDescent="0.25">
      <c r="B570" s="109"/>
      <c r="C570" s="70"/>
      <c r="D570" s="71"/>
      <c r="E570" s="84"/>
      <c r="F570" s="85"/>
      <c r="G570" s="66"/>
    </row>
    <row r="571" spans="2:7" x14ac:dyDescent="0.25">
      <c r="B571" s="109"/>
      <c r="C571" s="70"/>
      <c r="D571" s="108">
        <f>SUM(D544:D570)</f>
        <v>2592.1920399999999</v>
      </c>
      <c r="E571" s="84"/>
      <c r="F571" s="85"/>
      <c r="G571" s="66"/>
    </row>
    <row r="573" spans="2:7" x14ac:dyDescent="0.25">
      <c r="B573" s="18" t="s">
        <v>198</v>
      </c>
    </row>
    <row r="574" spans="2:7" ht="30" x14ac:dyDescent="0.25">
      <c r="B574" s="116" t="s">
        <v>199</v>
      </c>
      <c r="C574" s="116"/>
      <c r="D574" s="80"/>
      <c r="E574" s="84"/>
      <c r="F574" s="85"/>
      <c r="G574" s="110"/>
    </row>
    <row r="575" spans="2:7" x14ac:dyDescent="0.25">
      <c r="B575" s="116" t="s">
        <v>26</v>
      </c>
      <c r="C575" s="109" t="s">
        <v>4</v>
      </c>
      <c r="D575" s="80">
        <v>10.295000000000002</v>
      </c>
      <c r="E575" s="84"/>
      <c r="F575" s="85">
        <v>110.83</v>
      </c>
      <c r="G575" s="66">
        <f t="shared" ref="G575:G581" si="24">IF(D575=0,"",D575*F575)</f>
        <v>1140.9948500000003</v>
      </c>
    </row>
    <row r="576" spans="2:7" x14ac:dyDescent="0.25">
      <c r="B576" s="116"/>
      <c r="C576" s="116"/>
      <c r="D576" s="80"/>
      <c r="E576" s="84"/>
      <c r="F576" s="85"/>
      <c r="G576" s="66" t="str">
        <f t="shared" si="24"/>
        <v/>
      </c>
    </row>
    <row r="577" spans="2:7" x14ac:dyDescent="0.25">
      <c r="B577" s="116" t="s">
        <v>200</v>
      </c>
      <c r="C577" s="116"/>
      <c r="D577" s="80"/>
      <c r="E577" s="84"/>
      <c r="F577" s="85"/>
      <c r="G577" s="66" t="str">
        <f t="shared" si="24"/>
        <v/>
      </c>
    </row>
    <row r="578" spans="2:7" x14ac:dyDescent="0.25">
      <c r="B578" s="109" t="s">
        <v>26</v>
      </c>
      <c r="C578" s="109" t="s">
        <v>4</v>
      </c>
      <c r="D578" s="80">
        <v>177.6345</v>
      </c>
      <c r="E578" s="84"/>
      <c r="F578" s="85">
        <v>101.67</v>
      </c>
      <c r="G578" s="66">
        <f t="shared" si="24"/>
        <v>18060.099614999999</v>
      </c>
    </row>
    <row r="579" spans="2:7" x14ac:dyDescent="0.25">
      <c r="B579" s="109" t="s">
        <v>26</v>
      </c>
      <c r="C579" s="109"/>
      <c r="D579" s="80"/>
      <c r="E579" s="84"/>
      <c r="F579" s="85"/>
      <c r="G579" s="66" t="str">
        <f t="shared" si="24"/>
        <v/>
      </c>
    </row>
    <row r="580" spans="2:7" ht="30" x14ac:dyDescent="0.25">
      <c r="B580" s="109" t="s">
        <v>201</v>
      </c>
      <c r="C580" s="109"/>
      <c r="D580" s="80"/>
      <c r="E580" s="84"/>
      <c r="F580" s="85"/>
      <c r="G580" s="66" t="str">
        <f t="shared" si="24"/>
        <v/>
      </c>
    </row>
    <row r="581" spans="2:7" x14ac:dyDescent="0.25">
      <c r="B581" s="77"/>
      <c r="C581" s="77" t="s">
        <v>4</v>
      </c>
      <c r="D581" s="135">
        <v>20.304000000000006</v>
      </c>
      <c r="E581" s="131"/>
      <c r="F581" s="101">
        <v>112.64</v>
      </c>
      <c r="G581" s="67">
        <f t="shared" si="24"/>
        <v>2287.0425600000008</v>
      </c>
    </row>
    <row r="582" spans="2:7" x14ac:dyDescent="0.25">
      <c r="B582" s="109"/>
      <c r="C582" s="109"/>
      <c r="D582" s="117"/>
      <c r="E582" s="84"/>
      <c r="F582" s="85"/>
      <c r="G582" s="69"/>
    </row>
    <row r="583" spans="2:7" x14ac:dyDescent="0.25">
      <c r="B583" s="109"/>
      <c r="C583" s="109"/>
      <c r="D583" s="136">
        <f>SUM(D575:D582)</f>
        <v>208.23350000000002</v>
      </c>
      <c r="E583" s="84"/>
      <c r="F583" s="85"/>
      <c r="G583" s="69"/>
    </row>
    <row r="585" spans="2:7" x14ac:dyDescent="0.25">
      <c r="B585" s="78" t="s">
        <v>275</v>
      </c>
    </row>
    <row r="586" spans="2:7" x14ac:dyDescent="0.25">
      <c r="B586" s="60" t="s">
        <v>202</v>
      </c>
      <c r="C586" s="72"/>
      <c r="D586" s="73"/>
      <c r="E586" s="90"/>
      <c r="F586" s="110"/>
      <c r="G586" s="110"/>
    </row>
    <row r="587" spans="2:7" x14ac:dyDescent="0.25">
      <c r="B587" s="86" t="s">
        <v>203</v>
      </c>
      <c r="C587" s="72"/>
      <c r="D587" s="73"/>
      <c r="E587" s="90"/>
      <c r="F587" s="110"/>
      <c r="G587" s="110"/>
    </row>
    <row r="588" spans="2:7" x14ac:dyDescent="0.25">
      <c r="B588" s="86" t="s">
        <v>204</v>
      </c>
      <c r="C588" s="72"/>
      <c r="D588" s="73"/>
      <c r="E588" s="90"/>
      <c r="F588" s="110"/>
      <c r="G588" s="110"/>
    </row>
    <row r="589" spans="2:7" x14ac:dyDescent="0.25">
      <c r="B589" s="86" t="s">
        <v>205</v>
      </c>
      <c r="C589" s="72"/>
      <c r="D589" s="73"/>
      <c r="E589" s="90"/>
      <c r="F589" s="110"/>
      <c r="G589" s="110"/>
    </row>
    <row r="590" spans="2:7" ht="30" x14ac:dyDescent="0.25">
      <c r="B590" s="86" t="s">
        <v>206</v>
      </c>
      <c r="C590" s="72"/>
      <c r="D590" s="73"/>
      <c r="E590" s="90"/>
      <c r="F590" s="110"/>
      <c r="G590" s="110"/>
    </row>
    <row r="591" spans="2:7" x14ac:dyDescent="0.25">
      <c r="B591" s="86" t="s">
        <v>207</v>
      </c>
      <c r="C591" s="87" t="s">
        <v>27</v>
      </c>
      <c r="D591" s="118">
        <v>23.9</v>
      </c>
      <c r="E591" s="90"/>
      <c r="F591" s="110">
        <v>42.68</v>
      </c>
      <c r="G591" s="66">
        <f t="shared" ref="G591:G654" si="25">IF(D591=0,"",D591*F591)</f>
        <v>1020.0519999999999</v>
      </c>
    </row>
    <row r="592" spans="2:7" x14ac:dyDescent="0.25">
      <c r="B592" s="86"/>
      <c r="C592" s="96"/>
      <c r="D592" s="96"/>
      <c r="E592" s="119"/>
      <c r="F592" s="110"/>
      <c r="G592" s="66" t="str">
        <f t="shared" si="25"/>
        <v/>
      </c>
    </row>
    <row r="593" spans="2:7" x14ac:dyDescent="0.25">
      <c r="B593" s="86"/>
      <c r="C593" s="72"/>
      <c r="D593" s="73"/>
      <c r="E593" s="90"/>
      <c r="F593" s="110"/>
      <c r="G593" s="66" t="str">
        <f t="shared" si="25"/>
        <v/>
      </c>
    </row>
    <row r="594" spans="2:7" x14ac:dyDescent="0.25">
      <c r="B594" s="86" t="s">
        <v>208</v>
      </c>
      <c r="C594" s="72"/>
      <c r="D594" s="73"/>
      <c r="E594" s="90"/>
      <c r="F594" s="110"/>
      <c r="G594" s="66" t="str">
        <f t="shared" si="25"/>
        <v/>
      </c>
    </row>
    <row r="595" spans="2:7" x14ac:dyDescent="0.25">
      <c r="B595" s="86"/>
      <c r="C595" s="72"/>
      <c r="D595" s="73"/>
      <c r="E595" s="90"/>
      <c r="F595" s="110"/>
      <c r="G595" s="66" t="str">
        <f t="shared" si="25"/>
        <v/>
      </c>
    </row>
    <row r="596" spans="2:7" x14ac:dyDescent="0.25">
      <c r="B596" s="60" t="s">
        <v>209</v>
      </c>
      <c r="C596" s="72"/>
      <c r="D596" s="73"/>
      <c r="E596" s="90"/>
      <c r="F596" s="110"/>
      <c r="G596" s="66" t="str">
        <f t="shared" si="25"/>
        <v/>
      </c>
    </row>
    <row r="597" spans="2:7" x14ac:dyDescent="0.25">
      <c r="B597" s="86" t="s">
        <v>203</v>
      </c>
      <c r="C597" s="72"/>
      <c r="D597" s="73"/>
      <c r="E597" s="90"/>
      <c r="F597" s="110"/>
      <c r="G597" s="66" t="str">
        <f t="shared" si="25"/>
        <v/>
      </c>
    </row>
    <row r="598" spans="2:7" x14ac:dyDescent="0.25">
      <c r="B598" s="86" t="s">
        <v>204</v>
      </c>
      <c r="C598" s="72"/>
      <c r="D598" s="73"/>
      <c r="E598" s="90"/>
      <c r="F598" s="110"/>
      <c r="G598" s="66" t="str">
        <f t="shared" si="25"/>
        <v/>
      </c>
    </row>
    <row r="599" spans="2:7" ht="30" x14ac:dyDescent="0.25">
      <c r="B599" s="86" t="s">
        <v>206</v>
      </c>
      <c r="C599" s="72"/>
      <c r="D599" s="73"/>
      <c r="E599" s="90"/>
      <c r="F599" s="110"/>
      <c r="G599" s="66" t="str">
        <f t="shared" si="25"/>
        <v/>
      </c>
    </row>
    <row r="600" spans="2:7" x14ac:dyDescent="0.25">
      <c r="B600" s="86" t="s">
        <v>210</v>
      </c>
      <c r="C600" s="72"/>
      <c r="D600" s="73"/>
      <c r="E600" s="90"/>
      <c r="F600" s="110"/>
      <c r="G600" s="66" t="str">
        <f t="shared" si="25"/>
        <v/>
      </c>
    </row>
    <row r="601" spans="2:7" x14ac:dyDescent="0.25">
      <c r="B601" s="86" t="s">
        <v>26</v>
      </c>
      <c r="C601" s="87" t="s">
        <v>27</v>
      </c>
      <c r="D601" s="117">
        <v>5753</v>
      </c>
      <c r="E601" s="119"/>
      <c r="F601" s="110">
        <v>41.75</v>
      </c>
      <c r="G601" s="66">
        <f t="shared" si="25"/>
        <v>240187.75</v>
      </c>
    </row>
    <row r="602" spans="2:7" x14ac:dyDescent="0.25">
      <c r="B602" s="86"/>
      <c r="C602" s="72"/>
      <c r="D602" s="73"/>
      <c r="E602" s="90"/>
      <c r="F602" s="110"/>
      <c r="G602" s="66" t="str">
        <f t="shared" si="25"/>
        <v/>
      </c>
    </row>
    <row r="603" spans="2:7" x14ac:dyDescent="0.25">
      <c r="B603" s="60" t="s">
        <v>211</v>
      </c>
      <c r="C603" s="72"/>
      <c r="D603" s="73"/>
      <c r="E603" s="90"/>
      <c r="F603" s="110"/>
      <c r="G603" s="66" t="str">
        <f t="shared" si="25"/>
        <v/>
      </c>
    </row>
    <row r="604" spans="2:7" x14ac:dyDescent="0.25">
      <c r="B604" s="86" t="s">
        <v>203</v>
      </c>
      <c r="C604" s="72"/>
      <c r="D604" s="73"/>
      <c r="E604" s="90"/>
      <c r="F604" s="110"/>
      <c r="G604" s="66" t="str">
        <f t="shared" si="25"/>
        <v/>
      </c>
    </row>
    <row r="605" spans="2:7" x14ac:dyDescent="0.25">
      <c r="B605" s="86" t="s">
        <v>212</v>
      </c>
      <c r="C605" s="72"/>
      <c r="D605" s="73"/>
      <c r="E605" s="90"/>
      <c r="F605" s="110"/>
      <c r="G605" s="66" t="str">
        <f t="shared" si="25"/>
        <v/>
      </c>
    </row>
    <row r="606" spans="2:7" ht="30" x14ac:dyDescent="0.25">
      <c r="B606" s="86" t="s">
        <v>206</v>
      </c>
      <c r="C606" s="72"/>
      <c r="D606" s="73"/>
      <c r="E606" s="90"/>
      <c r="F606" s="110"/>
      <c r="G606" s="66" t="str">
        <f t="shared" si="25"/>
        <v/>
      </c>
    </row>
    <row r="607" spans="2:7" x14ac:dyDescent="0.25">
      <c r="B607" s="86" t="s">
        <v>210</v>
      </c>
      <c r="C607" s="72"/>
      <c r="D607" s="73"/>
      <c r="E607" s="90"/>
      <c r="F607" s="110"/>
      <c r="G607" s="66" t="str">
        <f t="shared" si="25"/>
        <v/>
      </c>
    </row>
    <row r="608" spans="2:7" x14ac:dyDescent="0.25">
      <c r="B608" s="86" t="s">
        <v>26</v>
      </c>
      <c r="C608" s="87" t="s">
        <v>27</v>
      </c>
      <c r="D608" s="118">
        <v>655.17999999999995</v>
      </c>
      <c r="E608" s="119"/>
      <c r="F608" s="110">
        <v>41.75</v>
      </c>
      <c r="G608" s="66">
        <f t="shared" si="25"/>
        <v>27353.764999999999</v>
      </c>
    </row>
    <row r="609" spans="2:7" x14ac:dyDescent="0.25">
      <c r="B609" s="86" t="s">
        <v>26</v>
      </c>
      <c r="C609" s="72"/>
      <c r="D609" s="73"/>
      <c r="E609" s="90"/>
      <c r="F609" s="110"/>
      <c r="G609" s="66" t="str">
        <f t="shared" si="25"/>
        <v/>
      </c>
    </row>
    <row r="610" spans="2:7" x14ac:dyDescent="0.25">
      <c r="B610" s="86" t="s">
        <v>213</v>
      </c>
      <c r="C610" s="72"/>
      <c r="D610" s="73"/>
      <c r="E610" s="90"/>
      <c r="F610" s="110"/>
      <c r="G610" s="66" t="str">
        <f t="shared" si="25"/>
        <v/>
      </c>
    </row>
    <row r="611" spans="2:7" x14ac:dyDescent="0.25">
      <c r="B611" s="86"/>
      <c r="C611" s="72"/>
      <c r="D611" s="73"/>
      <c r="E611" s="90"/>
      <c r="F611" s="110"/>
      <c r="G611" s="66" t="str">
        <f t="shared" si="25"/>
        <v/>
      </c>
    </row>
    <row r="612" spans="2:7" x14ac:dyDescent="0.25">
      <c r="B612" s="60" t="s">
        <v>214</v>
      </c>
      <c r="C612" s="72"/>
      <c r="D612" s="73"/>
      <c r="E612" s="90"/>
      <c r="F612" s="110"/>
      <c r="G612" s="66" t="str">
        <f t="shared" si="25"/>
        <v/>
      </c>
    </row>
    <row r="613" spans="2:7" x14ac:dyDescent="0.25">
      <c r="B613" s="86" t="s">
        <v>203</v>
      </c>
      <c r="C613" s="72"/>
      <c r="D613" s="73"/>
      <c r="E613" s="90"/>
      <c r="F613" s="110"/>
      <c r="G613" s="66" t="str">
        <f t="shared" si="25"/>
        <v/>
      </c>
    </row>
    <row r="614" spans="2:7" x14ac:dyDescent="0.25">
      <c r="B614" s="86" t="s">
        <v>204</v>
      </c>
      <c r="C614" s="72"/>
      <c r="D614" s="73"/>
      <c r="E614" s="90"/>
      <c r="F614" s="110"/>
      <c r="G614" s="66" t="str">
        <f t="shared" si="25"/>
        <v/>
      </c>
    </row>
    <row r="615" spans="2:7" ht="30" x14ac:dyDescent="0.25">
      <c r="B615" s="86" t="s">
        <v>206</v>
      </c>
      <c r="C615" s="72"/>
      <c r="D615" s="73"/>
      <c r="E615" s="90"/>
      <c r="F615" s="110"/>
      <c r="G615" s="66" t="str">
        <f t="shared" si="25"/>
        <v/>
      </c>
    </row>
    <row r="616" spans="2:7" x14ac:dyDescent="0.25">
      <c r="B616" s="86" t="s">
        <v>215</v>
      </c>
      <c r="C616" s="72"/>
      <c r="D616" s="73"/>
      <c r="E616" s="90"/>
      <c r="F616" s="110"/>
      <c r="G616" s="66" t="str">
        <f t="shared" si="25"/>
        <v/>
      </c>
    </row>
    <row r="617" spans="2:7" x14ac:dyDescent="0.25">
      <c r="B617" s="86" t="s">
        <v>26</v>
      </c>
      <c r="C617" s="87" t="s">
        <v>27</v>
      </c>
      <c r="D617" s="117">
        <v>3143.0049999999997</v>
      </c>
      <c r="E617" s="119"/>
      <c r="F617" s="110">
        <v>37.75</v>
      </c>
      <c r="G617" s="66">
        <f t="shared" si="25"/>
        <v>118648.43874999999</v>
      </c>
    </row>
    <row r="618" spans="2:7" x14ac:dyDescent="0.25">
      <c r="B618" s="86"/>
      <c r="C618" s="72"/>
      <c r="D618" s="73"/>
      <c r="E618" s="90"/>
      <c r="F618" s="110"/>
      <c r="G618" s="66" t="str">
        <f t="shared" si="25"/>
        <v/>
      </c>
    </row>
    <row r="619" spans="2:7" x14ac:dyDescent="0.25">
      <c r="B619" s="60" t="s">
        <v>216</v>
      </c>
      <c r="C619" s="72"/>
      <c r="D619" s="73"/>
      <c r="E619" s="90"/>
      <c r="F619" s="110"/>
      <c r="G619" s="66" t="str">
        <f t="shared" si="25"/>
        <v/>
      </c>
    </row>
    <row r="620" spans="2:7" x14ac:dyDescent="0.25">
      <c r="B620" s="86" t="s">
        <v>203</v>
      </c>
      <c r="C620" s="72"/>
      <c r="D620" s="73"/>
      <c r="E620" s="90"/>
      <c r="F620" s="110"/>
      <c r="G620" s="66" t="str">
        <f t="shared" si="25"/>
        <v/>
      </c>
    </row>
    <row r="621" spans="2:7" x14ac:dyDescent="0.25">
      <c r="B621" s="86" t="s">
        <v>204</v>
      </c>
      <c r="C621" s="72"/>
      <c r="D621" s="73"/>
      <c r="E621" s="90"/>
      <c r="F621" s="110"/>
      <c r="G621" s="66" t="str">
        <f t="shared" si="25"/>
        <v/>
      </c>
    </row>
    <row r="622" spans="2:7" ht="30" x14ac:dyDescent="0.25">
      <c r="B622" s="86" t="s">
        <v>206</v>
      </c>
      <c r="C622" s="72"/>
      <c r="D622" s="73"/>
      <c r="E622" s="90"/>
      <c r="F622" s="110"/>
      <c r="G622" s="66" t="str">
        <f t="shared" si="25"/>
        <v/>
      </c>
    </row>
    <row r="623" spans="2:7" x14ac:dyDescent="0.25">
      <c r="B623" s="86" t="s">
        <v>215</v>
      </c>
      <c r="C623" s="72"/>
      <c r="D623" s="73"/>
      <c r="E623" s="90"/>
      <c r="F623" s="110"/>
      <c r="G623" s="66" t="str">
        <f t="shared" si="25"/>
        <v/>
      </c>
    </row>
    <row r="624" spans="2:7" x14ac:dyDescent="0.25">
      <c r="B624" s="86"/>
      <c r="C624" s="72" t="s">
        <v>27</v>
      </c>
      <c r="D624" s="73">
        <v>102.2</v>
      </c>
      <c r="E624" s="90"/>
      <c r="F624" s="110">
        <v>37.75</v>
      </c>
      <c r="G624" s="66">
        <f t="shared" si="25"/>
        <v>3858.05</v>
      </c>
    </row>
    <row r="625" spans="2:7" x14ac:dyDescent="0.25">
      <c r="B625" s="86"/>
      <c r="C625" s="72"/>
      <c r="D625" s="73"/>
      <c r="E625" s="90"/>
      <c r="F625" s="110"/>
      <c r="G625" s="66" t="str">
        <f t="shared" si="25"/>
        <v/>
      </c>
    </row>
    <row r="626" spans="2:7" x14ac:dyDescent="0.25">
      <c r="B626" s="60" t="s">
        <v>217</v>
      </c>
      <c r="C626" s="72"/>
      <c r="D626" s="73"/>
      <c r="E626" s="90"/>
      <c r="F626" s="110"/>
      <c r="G626" s="66" t="str">
        <f t="shared" si="25"/>
        <v/>
      </c>
    </row>
    <row r="627" spans="2:7" x14ac:dyDescent="0.25">
      <c r="B627" s="86" t="s">
        <v>203</v>
      </c>
      <c r="C627" s="72"/>
      <c r="D627" s="73"/>
      <c r="E627" s="90"/>
      <c r="F627" s="110"/>
      <c r="G627" s="66" t="str">
        <f t="shared" si="25"/>
        <v/>
      </c>
    </row>
    <row r="628" spans="2:7" x14ac:dyDescent="0.25">
      <c r="B628" s="86" t="s">
        <v>212</v>
      </c>
      <c r="C628" s="72"/>
      <c r="D628" s="73"/>
      <c r="E628" s="90"/>
      <c r="F628" s="110"/>
      <c r="G628" s="66" t="str">
        <f t="shared" si="25"/>
        <v/>
      </c>
    </row>
    <row r="629" spans="2:7" ht="30" x14ac:dyDescent="0.25">
      <c r="B629" s="86" t="s">
        <v>206</v>
      </c>
      <c r="C629" s="72"/>
      <c r="D629" s="73"/>
      <c r="E629" s="90"/>
      <c r="F629" s="110"/>
      <c r="G629" s="66" t="str">
        <f t="shared" si="25"/>
        <v/>
      </c>
    </row>
    <row r="630" spans="2:7" x14ac:dyDescent="0.25">
      <c r="B630" s="86" t="s">
        <v>218</v>
      </c>
      <c r="C630" s="72"/>
      <c r="D630" s="73"/>
      <c r="E630" s="90"/>
      <c r="F630" s="110"/>
      <c r="G630" s="66" t="str">
        <f t="shared" si="25"/>
        <v/>
      </c>
    </row>
    <row r="631" spans="2:7" x14ac:dyDescent="0.25">
      <c r="B631" s="86" t="s">
        <v>26</v>
      </c>
      <c r="C631" s="87" t="s">
        <v>27</v>
      </c>
      <c r="D631" s="118">
        <v>20.399999999999999</v>
      </c>
      <c r="E631" s="119"/>
      <c r="F631" s="110">
        <v>37.75</v>
      </c>
      <c r="G631" s="66">
        <f t="shared" si="25"/>
        <v>770.09999999999991</v>
      </c>
    </row>
    <row r="632" spans="2:7" x14ac:dyDescent="0.25">
      <c r="B632" s="86"/>
      <c r="C632" s="72"/>
      <c r="D632" s="73"/>
      <c r="E632" s="90"/>
      <c r="F632" s="110"/>
      <c r="G632" s="66" t="str">
        <f t="shared" si="25"/>
        <v/>
      </c>
    </row>
    <row r="633" spans="2:7" x14ac:dyDescent="0.25">
      <c r="B633" s="60" t="s">
        <v>219</v>
      </c>
      <c r="C633" s="72"/>
      <c r="D633" s="73"/>
      <c r="E633" s="90"/>
      <c r="F633" s="110"/>
      <c r="G633" s="66" t="str">
        <f t="shared" si="25"/>
        <v/>
      </c>
    </row>
    <row r="634" spans="2:7" x14ac:dyDescent="0.25">
      <c r="B634" s="86" t="s">
        <v>220</v>
      </c>
      <c r="C634" s="72"/>
      <c r="D634" s="73"/>
      <c r="E634" s="90"/>
      <c r="F634" s="110"/>
      <c r="G634" s="66" t="str">
        <f t="shared" si="25"/>
        <v/>
      </c>
    </row>
    <row r="635" spans="2:7" x14ac:dyDescent="0.25">
      <c r="B635" s="86" t="s">
        <v>221</v>
      </c>
      <c r="C635" s="72"/>
      <c r="D635" s="73"/>
      <c r="E635" s="90"/>
      <c r="F635" s="110"/>
      <c r="G635" s="66" t="str">
        <f t="shared" si="25"/>
        <v/>
      </c>
    </row>
    <row r="636" spans="2:7" ht="30" x14ac:dyDescent="0.25">
      <c r="B636" s="86" t="s">
        <v>206</v>
      </c>
      <c r="C636" s="72"/>
      <c r="D636" s="73"/>
      <c r="E636" s="90"/>
      <c r="F636" s="110"/>
      <c r="G636" s="66" t="str">
        <f t="shared" si="25"/>
        <v/>
      </c>
    </row>
    <row r="637" spans="2:7" x14ac:dyDescent="0.25">
      <c r="B637" s="86" t="s">
        <v>222</v>
      </c>
      <c r="C637" s="72"/>
      <c r="D637" s="73"/>
      <c r="E637" s="90"/>
      <c r="F637" s="110"/>
      <c r="G637" s="66" t="str">
        <f t="shared" si="25"/>
        <v/>
      </c>
    </row>
    <row r="638" spans="2:7" x14ac:dyDescent="0.25">
      <c r="B638" s="86" t="s">
        <v>26</v>
      </c>
      <c r="C638" s="87" t="s">
        <v>27</v>
      </c>
      <c r="D638" s="120">
        <v>71.42</v>
      </c>
      <c r="E638" s="119"/>
      <c r="F638" s="110">
        <v>47.65</v>
      </c>
      <c r="G638" s="66">
        <f t="shared" si="25"/>
        <v>3403.163</v>
      </c>
    </row>
    <row r="639" spans="2:7" x14ac:dyDescent="0.25">
      <c r="B639" s="86"/>
      <c r="C639" s="72"/>
      <c r="D639" s="73"/>
      <c r="E639" s="90"/>
      <c r="F639" s="110"/>
      <c r="G639" s="66" t="str">
        <f t="shared" si="25"/>
        <v/>
      </c>
    </row>
    <row r="640" spans="2:7" x14ac:dyDescent="0.25">
      <c r="B640" s="86" t="s">
        <v>223</v>
      </c>
      <c r="C640" s="72"/>
      <c r="D640" s="73"/>
      <c r="E640" s="90"/>
      <c r="F640" s="110"/>
      <c r="G640" s="66" t="str">
        <f t="shared" si="25"/>
        <v/>
      </c>
    </row>
    <row r="641" spans="2:7" x14ac:dyDescent="0.25">
      <c r="B641" s="86"/>
      <c r="C641" s="72"/>
      <c r="D641" s="73"/>
      <c r="E641" s="90"/>
      <c r="F641" s="110"/>
      <c r="G641" s="66" t="str">
        <f t="shared" si="25"/>
        <v/>
      </c>
    </row>
    <row r="642" spans="2:7" x14ac:dyDescent="0.25">
      <c r="B642" s="60" t="s">
        <v>224</v>
      </c>
      <c r="C642" s="72"/>
      <c r="D642" s="73"/>
      <c r="E642" s="90"/>
      <c r="F642" s="110"/>
      <c r="G642" s="66" t="str">
        <f t="shared" si="25"/>
        <v/>
      </c>
    </row>
    <row r="643" spans="2:7" x14ac:dyDescent="0.25">
      <c r="B643" s="86" t="s">
        <v>203</v>
      </c>
      <c r="C643" s="72"/>
      <c r="D643" s="73"/>
      <c r="E643" s="90"/>
      <c r="F643" s="110"/>
      <c r="G643" s="66" t="str">
        <f t="shared" si="25"/>
        <v/>
      </c>
    </row>
    <row r="644" spans="2:7" x14ac:dyDescent="0.25">
      <c r="B644" s="86" t="s">
        <v>204</v>
      </c>
      <c r="C644" s="72"/>
      <c r="D644" s="73"/>
      <c r="E644" s="90"/>
      <c r="F644" s="110"/>
      <c r="G644" s="66" t="str">
        <f t="shared" si="25"/>
        <v/>
      </c>
    </row>
    <row r="645" spans="2:7" ht="30" x14ac:dyDescent="0.25">
      <c r="B645" s="86" t="s">
        <v>206</v>
      </c>
      <c r="C645" s="72"/>
      <c r="D645" s="73"/>
      <c r="E645" s="90"/>
      <c r="F645" s="110"/>
      <c r="G645" s="66" t="str">
        <f t="shared" si="25"/>
        <v/>
      </c>
    </row>
    <row r="646" spans="2:7" x14ac:dyDescent="0.25">
      <c r="B646" s="86" t="s">
        <v>207</v>
      </c>
      <c r="C646" s="72"/>
      <c r="D646" s="73"/>
      <c r="E646" s="90"/>
      <c r="F646" s="110"/>
      <c r="G646" s="66" t="str">
        <f t="shared" si="25"/>
        <v/>
      </c>
    </row>
    <row r="647" spans="2:7" x14ac:dyDescent="0.25">
      <c r="B647" s="86" t="s">
        <v>225</v>
      </c>
      <c r="C647" s="72"/>
      <c r="D647" s="73"/>
      <c r="E647" s="90"/>
      <c r="F647" s="110"/>
      <c r="G647" s="66" t="str">
        <f t="shared" si="25"/>
        <v/>
      </c>
    </row>
    <row r="648" spans="2:7" x14ac:dyDescent="0.25">
      <c r="B648" s="86" t="s">
        <v>26</v>
      </c>
      <c r="C648" s="87" t="s">
        <v>27</v>
      </c>
      <c r="D648" s="118">
        <v>593.74</v>
      </c>
      <c r="E648" s="119"/>
      <c r="F648" s="110">
        <v>42.68</v>
      </c>
      <c r="G648" s="66">
        <f t="shared" si="25"/>
        <v>25340.823199999999</v>
      </c>
    </row>
    <row r="649" spans="2:7" x14ac:dyDescent="0.25">
      <c r="B649" s="86"/>
      <c r="C649" s="72"/>
      <c r="D649" s="73"/>
      <c r="E649" s="90"/>
      <c r="F649" s="110"/>
      <c r="G649" s="66" t="str">
        <f t="shared" si="25"/>
        <v/>
      </c>
    </row>
    <row r="650" spans="2:7" x14ac:dyDescent="0.25">
      <c r="B650" s="60" t="s">
        <v>226</v>
      </c>
      <c r="C650" s="72"/>
      <c r="D650" s="73"/>
      <c r="E650" s="90"/>
      <c r="F650" s="110"/>
      <c r="G650" s="66" t="str">
        <f t="shared" si="25"/>
        <v/>
      </c>
    </row>
    <row r="651" spans="2:7" x14ac:dyDescent="0.25">
      <c r="B651" s="86" t="s">
        <v>203</v>
      </c>
      <c r="C651" s="72"/>
      <c r="D651" s="73"/>
      <c r="E651" s="90"/>
      <c r="F651" s="110"/>
      <c r="G651" s="66" t="str">
        <f t="shared" si="25"/>
        <v/>
      </c>
    </row>
    <row r="652" spans="2:7" x14ac:dyDescent="0.25">
      <c r="B652" s="86" t="s">
        <v>212</v>
      </c>
      <c r="C652" s="72"/>
      <c r="D652" s="73"/>
      <c r="E652" s="90"/>
      <c r="F652" s="110"/>
      <c r="G652" s="66" t="str">
        <f t="shared" si="25"/>
        <v/>
      </c>
    </row>
    <row r="653" spans="2:7" ht="30" x14ac:dyDescent="0.25">
      <c r="B653" s="86" t="s">
        <v>206</v>
      </c>
      <c r="C653" s="72"/>
      <c r="D653" s="73"/>
      <c r="E653" s="90"/>
      <c r="F653" s="110"/>
      <c r="G653" s="66" t="str">
        <f t="shared" si="25"/>
        <v/>
      </c>
    </row>
    <row r="654" spans="2:7" x14ac:dyDescent="0.25">
      <c r="B654" s="86" t="s">
        <v>207</v>
      </c>
      <c r="C654" s="72"/>
      <c r="D654" s="73"/>
      <c r="E654" s="90"/>
      <c r="F654" s="110"/>
      <c r="G654" s="66" t="str">
        <f t="shared" si="25"/>
        <v/>
      </c>
    </row>
    <row r="655" spans="2:7" x14ac:dyDescent="0.25">
      <c r="B655" s="86" t="s">
        <v>210</v>
      </c>
      <c r="C655" s="72"/>
      <c r="D655" s="73"/>
      <c r="E655" s="90"/>
      <c r="F655" s="110"/>
      <c r="G655" s="66" t="str">
        <f t="shared" ref="G655:G718" si="26">IF(D655=0,"",D655*F655)</f>
        <v/>
      </c>
    </row>
    <row r="656" spans="2:7" x14ac:dyDescent="0.25">
      <c r="B656" s="86" t="s">
        <v>26</v>
      </c>
      <c r="C656" s="87" t="s">
        <v>27</v>
      </c>
      <c r="D656" s="118">
        <v>169.61000000000004</v>
      </c>
      <c r="E656" s="119"/>
      <c r="F656" s="110">
        <v>42.68</v>
      </c>
      <c r="G656" s="66">
        <f t="shared" si="26"/>
        <v>7238.9548000000013</v>
      </c>
    </row>
    <row r="657" spans="2:7" x14ac:dyDescent="0.25">
      <c r="B657" s="86"/>
      <c r="C657" s="72"/>
      <c r="D657" s="73"/>
      <c r="E657" s="90"/>
      <c r="F657" s="110"/>
      <c r="G657" s="66" t="str">
        <f t="shared" si="26"/>
        <v/>
      </c>
    </row>
    <row r="658" spans="2:7" x14ac:dyDescent="0.25">
      <c r="B658" s="60" t="s">
        <v>227</v>
      </c>
      <c r="C658" s="72"/>
      <c r="D658" s="73"/>
      <c r="E658" s="90"/>
      <c r="F658" s="110"/>
      <c r="G658" s="66" t="str">
        <f t="shared" si="26"/>
        <v/>
      </c>
    </row>
    <row r="659" spans="2:7" x14ac:dyDescent="0.25">
      <c r="B659" s="86" t="s">
        <v>228</v>
      </c>
      <c r="C659" s="72"/>
      <c r="D659" s="73"/>
      <c r="E659" s="90"/>
      <c r="F659" s="110"/>
      <c r="G659" s="66" t="str">
        <f t="shared" si="26"/>
        <v/>
      </c>
    </row>
    <row r="660" spans="2:7" x14ac:dyDescent="0.25">
      <c r="B660" s="86" t="s">
        <v>212</v>
      </c>
      <c r="C660" s="72"/>
      <c r="D660" s="73"/>
      <c r="E660" s="90"/>
      <c r="F660" s="110"/>
      <c r="G660" s="66" t="str">
        <f t="shared" si="26"/>
        <v/>
      </c>
    </row>
    <row r="661" spans="2:7" ht="30" x14ac:dyDescent="0.25">
      <c r="B661" s="86" t="s">
        <v>229</v>
      </c>
      <c r="C661" s="72"/>
      <c r="D661" s="73"/>
      <c r="E661" s="90"/>
      <c r="F661" s="110"/>
      <c r="G661" s="66" t="str">
        <f t="shared" si="26"/>
        <v/>
      </c>
    </row>
    <row r="662" spans="2:7" x14ac:dyDescent="0.25">
      <c r="B662" s="86" t="s">
        <v>207</v>
      </c>
      <c r="C662" s="72"/>
      <c r="D662" s="73"/>
      <c r="E662" s="90"/>
      <c r="F662" s="110"/>
      <c r="G662" s="66" t="str">
        <f t="shared" si="26"/>
        <v/>
      </c>
    </row>
    <row r="663" spans="2:7" x14ac:dyDescent="0.25">
      <c r="B663" s="86" t="s">
        <v>230</v>
      </c>
      <c r="C663" s="72"/>
      <c r="D663" s="73"/>
      <c r="E663" s="90"/>
      <c r="F663" s="110"/>
      <c r="G663" s="66" t="str">
        <f t="shared" si="26"/>
        <v/>
      </c>
    </row>
    <row r="664" spans="2:7" x14ac:dyDescent="0.25">
      <c r="B664" s="86" t="s">
        <v>26</v>
      </c>
      <c r="C664" s="87" t="s">
        <v>27</v>
      </c>
      <c r="D664" s="120">
        <v>94.920000000000016</v>
      </c>
      <c r="E664" s="119"/>
      <c r="F664" s="110">
        <v>56.56</v>
      </c>
      <c r="G664" s="66">
        <f t="shared" si="26"/>
        <v>5368.6752000000015</v>
      </c>
    </row>
    <row r="665" spans="2:7" x14ac:dyDescent="0.25">
      <c r="B665" s="86"/>
      <c r="C665" s="72"/>
      <c r="D665" s="73"/>
      <c r="E665" s="90"/>
      <c r="F665" s="110"/>
      <c r="G665" s="66" t="str">
        <f t="shared" si="26"/>
        <v/>
      </c>
    </row>
    <row r="666" spans="2:7" x14ac:dyDescent="0.25">
      <c r="B666" s="86" t="s">
        <v>231</v>
      </c>
      <c r="C666" s="72"/>
      <c r="D666" s="73"/>
      <c r="E666" s="90"/>
      <c r="F666" s="110"/>
      <c r="G666" s="66" t="str">
        <f t="shared" si="26"/>
        <v/>
      </c>
    </row>
    <row r="667" spans="2:7" x14ac:dyDescent="0.25">
      <c r="B667" s="86"/>
      <c r="C667" s="72"/>
      <c r="D667" s="73"/>
      <c r="E667" s="90"/>
      <c r="F667" s="110"/>
      <c r="G667" s="66" t="str">
        <f t="shared" si="26"/>
        <v/>
      </c>
    </row>
    <row r="668" spans="2:7" x14ac:dyDescent="0.25">
      <c r="B668" s="60" t="s">
        <v>232</v>
      </c>
      <c r="C668" s="72"/>
      <c r="D668" s="73"/>
      <c r="E668" s="90"/>
      <c r="F668" s="110"/>
      <c r="G668" s="66" t="str">
        <f t="shared" si="26"/>
        <v/>
      </c>
    </row>
    <row r="669" spans="2:7" x14ac:dyDescent="0.25">
      <c r="B669" s="86" t="s">
        <v>203</v>
      </c>
      <c r="C669" s="72"/>
      <c r="D669" s="73"/>
      <c r="E669" s="90"/>
      <c r="F669" s="110"/>
      <c r="G669" s="66" t="str">
        <f t="shared" si="26"/>
        <v/>
      </c>
    </row>
    <row r="670" spans="2:7" x14ac:dyDescent="0.25">
      <c r="B670" s="86" t="s">
        <v>204</v>
      </c>
      <c r="C670" s="72"/>
      <c r="D670" s="73"/>
      <c r="E670" s="90"/>
      <c r="F670" s="110"/>
      <c r="G670" s="66" t="str">
        <f t="shared" si="26"/>
        <v/>
      </c>
    </row>
    <row r="671" spans="2:7" ht="30" x14ac:dyDescent="0.25">
      <c r="B671" s="86" t="s">
        <v>206</v>
      </c>
      <c r="C671" s="72"/>
      <c r="D671" s="73"/>
      <c r="E671" s="90"/>
      <c r="F671" s="110"/>
      <c r="G671" s="66" t="str">
        <f t="shared" si="26"/>
        <v/>
      </c>
    </row>
    <row r="672" spans="2:7" x14ac:dyDescent="0.25">
      <c r="B672" s="86" t="s">
        <v>207</v>
      </c>
      <c r="C672" s="72"/>
      <c r="D672" s="73"/>
      <c r="E672" s="90"/>
      <c r="F672" s="110"/>
      <c r="G672" s="66" t="str">
        <f t="shared" si="26"/>
        <v/>
      </c>
    </row>
    <row r="673" spans="2:7" x14ac:dyDescent="0.25">
      <c r="B673" s="86" t="s">
        <v>215</v>
      </c>
      <c r="C673" s="72"/>
      <c r="D673" s="73"/>
      <c r="E673" s="90"/>
      <c r="F673" s="110"/>
      <c r="G673" s="66" t="str">
        <f t="shared" si="26"/>
        <v/>
      </c>
    </row>
    <row r="674" spans="2:7" x14ac:dyDescent="0.25">
      <c r="B674" s="86" t="s">
        <v>26</v>
      </c>
      <c r="C674" s="87" t="s">
        <v>27</v>
      </c>
      <c r="D674" s="118">
        <v>446.08</v>
      </c>
      <c r="E674" s="119"/>
      <c r="F674" s="110">
        <v>42.68</v>
      </c>
      <c r="G674" s="66">
        <f t="shared" si="26"/>
        <v>19038.6944</v>
      </c>
    </row>
    <row r="675" spans="2:7" x14ac:dyDescent="0.25">
      <c r="B675" s="86"/>
      <c r="C675" s="72"/>
      <c r="D675" s="73"/>
      <c r="E675" s="90"/>
      <c r="F675" s="110"/>
      <c r="G675" s="66" t="str">
        <f t="shared" si="26"/>
        <v/>
      </c>
    </row>
    <row r="676" spans="2:7" x14ac:dyDescent="0.25">
      <c r="B676" s="60" t="s">
        <v>233</v>
      </c>
      <c r="C676" s="72"/>
      <c r="D676" s="73"/>
      <c r="E676" s="90"/>
      <c r="F676" s="110"/>
      <c r="G676" s="66" t="str">
        <f t="shared" si="26"/>
        <v/>
      </c>
    </row>
    <row r="677" spans="2:7" x14ac:dyDescent="0.25">
      <c r="B677" s="86" t="s">
        <v>203</v>
      </c>
      <c r="C677" s="72"/>
      <c r="D677" s="73"/>
      <c r="E677" s="90"/>
      <c r="F677" s="110"/>
      <c r="G677" s="66" t="str">
        <f t="shared" si="26"/>
        <v/>
      </c>
    </row>
    <row r="678" spans="2:7" x14ac:dyDescent="0.25">
      <c r="B678" s="86" t="s">
        <v>212</v>
      </c>
      <c r="C678" s="72"/>
      <c r="D678" s="73"/>
      <c r="E678" s="90"/>
      <c r="F678" s="110"/>
      <c r="G678" s="66" t="str">
        <f t="shared" si="26"/>
        <v/>
      </c>
    </row>
    <row r="679" spans="2:7" ht="30" x14ac:dyDescent="0.25">
      <c r="B679" s="86" t="s">
        <v>206</v>
      </c>
      <c r="C679" s="72"/>
      <c r="D679" s="73"/>
      <c r="E679" s="90"/>
      <c r="F679" s="110"/>
      <c r="G679" s="66" t="str">
        <f t="shared" si="26"/>
        <v/>
      </c>
    </row>
    <row r="680" spans="2:7" x14ac:dyDescent="0.25">
      <c r="B680" s="86" t="s">
        <v>207</v>
      </c>
      <c r="C680" s="72"/>
      <c r="D680" s="73"/>
      <c r="E680" s="90"/>
      <c r="F680" s="110"/>
      <c r="G680" s="66" t="str">
        <f t="shared" si="26"/>
        <v/>
      </c>
    </row>
    <row r="681" spans="2:7" x14ac:dyDescent="0.25">
      <c r="B681" s="86" t="s">
        <v>234</v>
      </c>
      <c r="C681" s="72"/>
      <c r="D681" s="73"/>
      <c r="E681" s="90"/>
      <c r="F681" s="110"/>
      <c r="G681" s="66" t="str">
        <f t="shared" si="26"/>
        <v/>
      </c>
    </row>
    <row r="682" spans="2:7" x14ac:dyDescent="0.25">
      <c r="B682" s="86" t="s">
        <v>26</v>
      </c>
      <c r="C682" s="87" t="s">
        <v>27</v>
      </c>
      <c r="D682" s="118">
        <v>3073.03</v>
      </c>
      <c r="E682" s="119"/>
      <c r="F682" s="110">
        <v>42.68</v>
      </c>
      <c r="G682" s="66">
        <f t="shared" si="26"/>
        <v>131156.9204</v>
      </c>
    </row>
    <row r="683" spans="2:7" x14ac:dyDescent="0.25">
      <c r="B683" s="86"/>
      <c r="C683" s="72"/>
      <c r="D683" s="73"/>
      <c r="E683" s="90"/>
      <c r="F683" s="110"/>
      <c r="G683" s="66" t="str">
        <f t="shared" si="26"/>
        <v/>
      </c>
    </row>
    <row r="684" spans="2:7" x14ac:dyDescent="0.25">
      <c r="B684" s="86" t="s">
        <v>235</v>
      </c>
      <c r="C684" s="72"/>
      <c r="D684" s="73"/>
      <c r="E684" s="90"/>
      <c r="F684" s="110"/>
      <c r="G684" s="66" t="str">
        <f t="shared" si="26"/>
        <v/>
      </c>
    </row>
    <row r="685" spans="2:7" x14ac:dyDescent="0.25">
      <c r="B685" s="86"/>
      <c r="C685" s="72"/>
      <c r="D685" s="73"/>
      <c r="E685" s="90"/>
      <c r="F685" s="110"/>
      <c r="G685" s="66" t="str">
        <f t="shared" si="26"/>
        <v/>
      </c>
    </row>
    <row r="686" spans="2:7" x14ac:dyDescent="0.25">
      <c r="B686" s="60" t="s">
        <v>236</v>
      </c>
      <c r="C686" s="72"/>
      <c r="D686" s="73"/>
      <c r="E686" s="90"/>
      <c r="F686" s="110"/>
      <c r="G686" s="66" t="str">
        <f t="shared" si="26"/>
        <v/>
      </c>
    </row>
    <row r="687" spans="2:7" x14ac:dyDescent="0.25">
      <c r="B687" s="86" t="s">
        <v>228</v>
      </c>
      <c r="C687" s="72"/>
      <c r="D687" s="73"/>
      <c r="E687" s="90"/>
      <c r="F687" s="110"/>
      <c r="G687" s="66" t="str">
        <f t="shared" si="26"/>
        <v/>
      </c>
    </row>
    <row r="688" spans="2:7" x14ac:dyDescent="0.25">
      <c r="B688" s="86" t="s">
        <v>237</v>
      </c>
      <c r="C688" s="72"/>
      <c r="D688" s="73"/>
      <c r="E688" s="90"/>
      <c r="F688" s="110"/>
      <c r="G688" s="66" t="str">
        <f t="shared" si="26"/>
        <v/>
      </c>
    </row>
    <row r="689" spans="2:7" ht="30" x14ac:dyDescent="0.25">
      <c r="B689" s="86" t="s">
        <v>229</v>
      </c>
      <c r="C689" s="72"/>
      <c r="D689" s="73"/>
      <c r="E689" s="90"/>
      <c r="F689" s="110"/>
      <c r="G689" s="66" t="str">
        <f t="shared" si="26"/>
        <v/>
      </c>
    </row>
    <row r="690" spans="2:7" x14ac:dyDescent="0.25">
      <c r="B690" s="86" t="s">
        <v>238</v>
      </c>
      <c r="C690" s="72"/>
      <c r="D690" s="73"/>
      <c r="E690" s="90"/>
      <c r="F690" s="110"/>
      <c r="G690" s="66" t="str">
        <f t="shared" si="26"/>
        <v/>
      </c>
    </row>
    <row r="691" spans="2:7" x14ac:dyDescent="0.25">
      <c r="B691" s="86" t="s">
        <v>239</v>
      </c>
      <c r="C691" s="72"/>
      <c r="D691" s="73"/>
      <c r="E691" s="90"/>
      <c r="F691" s="110"/>
      <c r="G691" s="66" t="str">
        <f t="shared" si="26"/>
        <v/>
      </c>
    </row>
    <row r="692" spans="2:7" x14ac:dyDescent="0.25">
      <c r="B692" s="86" t="s">
        <v>26</v>
      </c>
      <c r="C692" s="87" t="s">
        <v>27</v>
      </c>
      <c r="D692" s="118">
        <v>21.42</v>
      </c>
      <c r="E692" s="119"/>
      <c r="F692" s="110">
        <v>58.25</v>
      </c>
      <c r="G692" s="66">
        <f t="shared" si="26"/>
        <v>1247.7150000000001</v>
      </c>
    </row>
    <row r="693" spans="2:7" x14ac:dyDescent="0.25">
      <c r="B693" s="86"/>
      <c r="C693" s="72"/>
      <c r="D693" s="73"/>
      <c r="E693" s="90"/>
      <c r="F693" s="110"/>
      <c r="G693" s="66" t="str">
        <f t="shared" si="26"/>
        <v/>
      </c>
    </row>
    <row r="694" spans="2:7" x14ac:dyDescent="0.25">
      <c r="B694" s="60" t="s">
        <v>240</v>
      </c>
      <c r="C694" s="72"/>
      <c r="D694" s="73"/>
      <c r="E694" s="90"/>
      <c r="F694" s="110"/>
      <c r="G694" s="66" t="str">
        <f t="shared" si="26"/>
        <v/>
      </c>
    </row>
    <row r="695" spans="2:7" x14ac:dyDescent="0.25">
      <c r="B695" s="86" t="s">
        <v>228</v>
      </c>
      <c r="C695" s="72"/>
      <c r="D695" s="73"/>
      <c r="E695" s="90"/>
      <c r="F695" s="110"/>
      <c r="G695" s="66" t="str">
        <f t="shared" si="26"/>
        <v/>
      </c>
    </row>
    <row r="696" spans="2:7" x14ac:dyDescent="0.25">
      <c r="B696" s="86" t="s">
        <v>221</v>
      </c>
      <c r="C696" s="72"/>
      <c r="D696" s="73"/>
      <c r="E696" s="90"/>
      <c r="F696" s="110"/>
      <c r="G696" s="66" t="str">
        <f t="shared" si="26"/>
        <v/>
      </c>
    </row>
    <row r="697" spans="2:7" ht="30" x14ac:dyDescent="0.25">
      <c r="B697" s="86" t="s">
        <v>206</v>
      </c>
      <c r="C697" s="72"/>
      <c r="D697" s="73"/>
      <c r="E697" s="90"/>
      <c r="F697" s="110"/>
      <c r="G697" s="66" t="str">
        <f t="shared" si="26"/>
        <v/>
      </c>
    </row>
    <row r="698" spans="2:7" x14ac:dyDescent="0.25">
      <c r="B698" s="86" t="s">
        <v>210</v>
      </c>
      <c r="C698" s="72"/>
      <c r="D698" s="73"/>
      <c r="E698" s="90"/>
      <c r="F698" s="110"/>
      <c r="G698" s="66" t="str">
        <f t="shared" si="26"/>
        <v/>
      </c>
    </row>
    <row r="699" spans="2:7" ht="30" x14ac:dyDescent="0.25">
      <c r="B699" s="86" t="s">
        <v>241</v>
      </c>
      <c r="C699" s="72"/>
      <c r="D699" s="73"/>
      <c r="E699" s="90"/>
      <c r="F699" s="110"/>
      <c r="G699" s="66" t="str">
        <f t="shared" si="26"/>
        <v/>
      </c>
    </row>
    <row r="700" spans="2:7" x14ac:dyDescent="0.25">
      <c r="B700" s="86" t="s">
        <v>26</v>
      </c>
      <c r="C700" s="87" t="s">
        <v>27</v>
      </c>
      <c r="D700" s="120">
        <v>13.939999999999998</v>
      </c>
      <c r="E700" s="119"/>
      <c r="F700" s="110">
        <v>47.65</v>
      </c>
      <c r="G700" s="66">
        <f t="shared" si="26"/>
        <v>664.24099999999987</v>
      </c>
    </row>
    <row r="701" spans="2:7" x14ac:dyDescent="0.25">
      <c r="B701" s="86"/>
      <c r="C701" s="72"/>
      <c r="D701" s="73"/>
      <c r="E701" s="90"/>
      <c r="F701" s="110"/>
      <c r="G701" s="66" t="str">
        <f t="shared" si="26"/>
        <v/>
      </c>
    </row>
    <row r="702" spans="2:7" x14ac:dyDescent="0.25">
      <c r="B702" s="86" t="s">
        <v>242</v>
      </c>
      <c r="C702" s="72"/>
      <c r="D702" s="73"/>
      <c r="E702" s="90"/>
      <c r="F702" s="110"/>
      <c r="G702" s="66" t="str">
        <f t="shared" si="26"/>
        <v/>
      </c>
    </row>
    <row r="703" spans="2:7" x14ac:dyDescent="0.25">
      <c r="B703" s="86"/>
      <c r="C703" s="72"/>
      <c r="D703" s="73"/>
      <c r="E703" s="90"/>
      <c r="F703" s="110"/>
      <c r="G703" s="66" t="str">
        <f t="shared" si="26"/>
        <v/>
      </c>
    </row>
    <row r="704" spans="2:7" x14ac:dyDescent="0.25">
      <c r="B704" s="86" t="s">
        <v>243</v>
      </c>
      <c r="C704" s="72"/>
      <c r="D704" s="73"/>
      <c r="E704" s="90"/>
      <c r="F704" s="110"/>
      <c r="G704" s="66" t="str">
        <f t="shared" si="26"/>
        <v/>
      </c>
    </row>
    <row r="705" spans="2:7" x14ac:dyDescent="0.25">
      <c r="B705" s="86"/>
      <c r="C705" s="72"/>
      <c r="D705" s="73"/>
      <c r="E705" s="90"/>
      <c r="F705" s="110"/>
      <c r="G705" s="66" t="str">
        <f t="shared" si="26"/>
        <v/>
      </c>
    </row>
    <row r="706" spans="2:7" x14ac:dyDescent="0.25">
      <c r="B706" s="60" t="s">
        <v>244</v>
      </c>
      <c r="C706" s="72"/>
      <c r="D706" s="73"/>
      <c r="E706" s="90"/>
      <c r="F706" s="110"/>
      <c r="G706" s="66" t="str">
        <f t="shared" si="26"/>
        <v/>
      </c>
    </row>
    <row r="707" spans="2:7" x14ac:dyDescent="0.25">
      <c r="B707" s="86" t="s">
        <v>245</v>
      </c>
      <c r="C707" s="72"/>
      <c r="D707" s="73"/>
      <c r="E707" s="90"/>
      <c r="F707" s="110"/>
      <c r="G707" s="66" t="str">
        <f t="shared" si="26"/>
        <v/>
      </c>
    </row>
    <row r="708" spans="2:7" x14ac:dyDescent="0.25">
      <c r="B708" s="86" t="s">
        <v>246</v>
      </c>
      <c r="C708" s="72"/>
      <c r="D708" s="73"/>
      <c r="E708" s="90"/>
      <c r="F708" s="110"/>
      <c r="G708" s="66" t="str">
        <f t="shared" si="26"/>
        <v/>
      </c>
    </row>
    <row r="709" spans="2:7" x14ac:dyDescent="0.25">
      <c r="B709" s="86" t="s">
        <v>205</v>
      </c>
      <c r="C709" s="72"/>
      <c r="D709" s="73"/>
      <c r="E709" s="90"/>
      <c r="F709" s="110"/>
      <c r="G709" s="66" t="str">
        <f t="shared" si="26"/>
        <v/>
      </c>
    </row>
    <row r="710" spans="2:7" ht="30" x14ac:dyDescent="0.25">
      <c r="B710" s="86" t="s">
        <v>247</v>
      </c>
      <c r="C710" s="72"/>
      <c r="D710" s="73"/>
      <c r="E710" s="90"/>
      <c r="F710" s="110"/>
      <c r="G710" s="66" t="str">
        <f t="shared" si="26"/>
        <v/>
      </c>
    </row>
    <row r="711" spans="2:7" x14ac:dyDescent="0.25">
      <c r="B711" s="86" t="s">
        <v>207</v>
      </c>
      <c r="C711" s="72"/>
      <c r="D711" s="73"/>
      <c r="E711" s="90"/>
      <c r="F711" s="110"/>
      <c r="G711" s="66" t="str">
        <f t="shared" si="26"/>
        <v/>
      </c>
    </row>
    <row r="712" spans="2:7" x14ac:dyDescent="0.25">
      <c r="B712" s="86" t="s">
        <v>26</v>
      </c>
      <c r="C712" s="87" t="s">
        <v>27</v>
      </c>
      <c r="D712" s="118">
        <v>24.93</v>
      </c>
      <c r="E712" s="119"/>
      <c r="F712" s="110">
        <v>60.1</v>
      </c>
      <c r="G712" s="66">
        <f t="shared" si="26"/>
        <v>1498.2930000000001</v>
      </c>
    </row>
    <row r="713" spans="2:7" x14ac:dyDescent="0.25">
      <c r="B713" s="86"/>
      <c r="C713" s="72"/>
      <c r="D713" s="73"/>
      <c r="E713" s="90"/>
      <c r="F713" s="110"/>
      <c r="G713" s="66" t="str">
        <f t="shared" si="26"/>
        <v/>
      </c>
    </row>
    <row r="714" spans="2:7" x14ac:dyDescent="0.25">
      <c r="B714" s="60" t="s">
        <v>248</v>
      </c>
      <c r="C714" s="72"/>
      <c r="D714" s="73"/>
      <c r="E714" s="90"/>
      <c r="F714" s="110"/>
      <c r="G714" s="66" t="str">
        <f t="shared" si="26"/>
        <v/>
      </c>
    </row>
    <row r="715" spans="2:7" x14ac:dyDescent="0.25">
      <c r="B715" s="86" t="s">
        <v>245</v>
      </c>
      <c r="C715" s="72"/>
      <c r="D715" s="73"/>
      <c r="E715" s="90"/>
      <c r="F715" s="110"/>
      <c r="G715" s="66" t="str">
        <f t="shared" si="26"/>
        <v/>
      </c>
    </row>
    <row r="716" spans="2:7" x14ac:dyDescent="0.25">
      <c r="B716" s="86" t="s">
        <v>249</v>
      </c>
      <c r="C716" s="72"/>
      <c r="D716" s="73"/>
      <c r="E716" s="90"/>
      <c r="F716" s="110"/>
      <c r="G716" s="66" t="str">
        <f t="shared" si="26"/>
        <v/>
      </c>
    </row>
    <row r="717" spans="2:7" ht="30" x14ac:dyDescent="0.25">
      <c r="B717" s="86" t="s">
        <v>247</v>
      </c>
      <c r="C717" s="72"/>
      <c r="D717" s="73"/>
      <c r="E717" s="90"/>
      <c r="F717" s="110"/>
      <c r="G717" s="66" t="str">
        <f t="shared" si="26"/>
        <v/>
      </c>
    </row>
    <row r="718" spans="2:7" x14ac:dyDescent="0.25">
      <c r="B718" s="86" t="s">
        <v>207</v>
      </c>
      <c r="C718" s="72"/>
      <c r="D718" s="73"/>
      <c r="E718" s="90"/>
      <c r="F718" s="110"/>
      <c r="G718" s="66" t="str">
        <f t="shared" si="26"/>
        <v/>
      </c>
    </row>
    <row r="719" spans="2:7" x14ac:dyDescent="0.25">
      <c r="B719" s="86" t="s">
        <v>26</v>
      </c>
      <c r="C719" s="87" t="s">
        <v>27</v>
      </c>
      <c r="D719" s="118">
        <v>106.795</v>
      </c>
      <c r="E719" s="119"/>
      <c r="F719" s="110">
        <v>60.1</v>
      </c>
      <c r="G719" s="66">
        <f t="shared" ref="G719:G782" si="27">IF(D719=0,"",D719*F719)</f>
        <v>6418.3795</v>
      </c>
    </row>
    <row r="720" spans="2:7" x14ac:dyDescent="0.25">
      <c r="B720" s="86"/>
      <c r="C720" s="72"/>
      <c r="D720" s="73"/>
      <c r="E720" s="90"/>
      <c r="F720" s="110"/>
      <c r="G720" s="66" t="str">
        <f t="shared" si="27"/>
        <v/>
      </c>
    </row>
    <row r="721" spans="2:7" x14ac:dyDescent="0.25">
      <c r="B721" s="86" t="s">
        <v>250</v>
      </c>
      <c r="C721" s="72"/>
      <c r="D721" s="73"/>
      <c r="E721" s="90"/>
      <c r="F721" s="110"/>
      <c r="G721" s="66" t="str">
        <f t="shared" si="27"/>
        <v/>
      </c>
    </row>
    <row r="722" spans="2:7" x14ac:dyDescent="0.25">
      <c r="B722" s="86"/>
      <c r="C722" s="72"/>
      <c r="D722" s="73"/>
      <c r="E722" s="90"/>
      <c r="F722" s="110"/>
      <c r="G722" s="66" t="str">
        <f t="shared" si="27"/>
        <v/>
      </c>
    </row>
    <row r="723" spans="2:7" x14ac:dyDescent="0.25">
      <c r="B723" s="60" t="s">
        <v>251</v>
      </c>
      <c r="C723" s="72"/>
      <c r="D723" s="73"/>
      <c r="E723" s="90"/>
      <c r="F723" s="110"/>
      <c r="G723" s="66" t="str">
        <f t="shared" si="27"/>
        <v/>
      </c>
    </row>
    <row r="724" spans="2:7" x14ac:dyDescent="0.25">
      <c r="B724" s="86" t="s">
        <v>245</v>
      </c>
      <c r="C724" s="72"/>
      <c r="D724" s="73"/>
      <c r="E724" s="90"/>
      <c r="F724" s="110"/>
      <c r="G724" s="66" t="str">
        <f t="shared" si="27"/>
        <v/>
      </c>
    </row>
    <row r="725" spans="2:7" x14ac:dyDescent="0.25">
      <c r="B725" s="86" t="s">
        <v>246</v>
      </c>
      <c r="C725" s="72"/>
      <c r="D725" s="73"/>
      <c r="E725" s="90"/>
      <c r="F725" s="110"/>
      <c r="G725" s="66" t="str">
        <f t="shared" si="27"/>
        <v/>
      </c>
    </row>
    <row r="726" spans="2:7" ht="30" x14ac:dyDescent="0.25">
      <c r="B726" s="86" t="s">
        <v>247</v>
      </c>
      <c r="C726" s="72"/>
      <c r="D726" s="73"/>
      <c r="E726" s="90"/>
      <c r="F726" s="110"/>
      <c r="G726" s="66" t="str">
        <f t="shared" si="27"/>
        <v/>
      </c>
    </row>
    <row r="727" spans="2:7" x14ac:dyDescent="0.25">
      <c r="B727" s="86" t="s">
        <v>207</v>
      </c>
      <c r="C727" s="72"/>
      <c r="D727" s="73"/>
      <c r="E727" s="90"/>
      <c r="F727" s="110"/>
      <c r="G727" s="66" t="str">
        <f t="shared" si="27"/>
        <v/>
      </c>
    </row>
    <row r="728" spans="2:7" x14ac:dyDescent="0.25">
      <c r="B728" s="86" t="s">
        <v>210</v>
      </c>
      <c r="C728" s="72"/>
      <c r="D728" s="73"/>
      <c r="E728" s="90"/>
      <c r="F728" s="110"/>
      <c r="G728" s="66" t="str">
        <f t="shared" si="27"/>
        <v/>
      </c>
    </row>
    <row r="729" spans="2:7" x14ac:dyDescent="0.25">
      <c r="B729" s="86" t="s">
        <v>26</v>
      </c>
      <c r="C729" s="87" t="s">
        <v>27</v>
      </c>
      <c r="D729" s="118">
        <v>7.919999999999999</v>
      </c>
      <c r="E729" s="119"/>
      <c r="F729" s="110">
        <v>60.1</v>
      </c>
      <c r="G729" s="66">
        <f t="shared" si="27"/>
        <v>475.99199999999996</v>
      </c>
    </row>
    <row r="730" spans="2:7" x14ac:dyDescent="0.25">
      <c r="B730" s="86"/>
      <c r="C730" s="72"/>
      <c r="D730" s="73"/>
      <c r="E730" s="90"/>
      <c r="F730" s="110"/>
      <c r="G730" s="66" t="str">
        <f t="shared" si="27"/>
        <v/>
      </c>
    </row>
    <row r="731" spans="2:7" ht="45" x14ac:dyDescent="0.25">
      <c r="B731" s="103" t="s">
        <v>252</v>
      </c>
      <c r="C731" s="121"/>
      <c r="D731" s="122"/>
      <c r="E731" s="123"/>
      <c r="F731" s="124"/>
      <c r="G731" s="66" t="str">
        <f t="shared" si="27"/>
        <v/>
      </c>
    </row>
    <row r="732" spans="2:7" ht="30" x14ac:dyDescent="0.25">
      <c r="B732" s="103" t="s">
        <v>253</v>
      </c>
      <c r="C732" s="72"/>
      <c r="D732" s="73"/>
      <c r="E732" s="90"/>
      <c r="F732" s="110"/>
      <c r="G732" s="66" t="str">
        <f t="shared" si="27"/>
        <v/>
      </c>
    </row>
    <row r="733" spans="2:7" x14ac:dyDescent="0.25">
      <c r="B733" s="103"/>
      <c r="C733" s="72"/>
      <c r="D733" s="73"/>
      <c r="E733" s="90"/>
      <c r="F733" s="110"/>
      <c r="G733" s="66" t="str">
        <f t="shared" si="27"/>
        <v/>
      </c>
    </row>
    <row r="734" spans="2:7" x14ac:dyDescent="0.25">
      <c r="B734" s="86" t="s">
        <v>254</v>
      </c>
      <c r="C734" s="72"/>
      <c r="D734" s="73"/>
      <c r="E734" s="90"/>
      <c r="F734" s="110"/>
      <c r="G734" s="66" t="str">
        <f t="shared" si="27"/>
        <v/>
      </c>
    </row>
    <row r="735" spans="2:7" x14ac:dyDescent="0.25">
      <c r="B735" s="86"/>
      <c r="C735" s="72"/>
      <c r="D735" s="73"/>
      <c r="E735" s="90"/>
      <c r="F735" s="110"/>
      <c r="G735" s="66" t="str">
        <f t="shared" si="27"/>
        <v/>
      </c>
    </row>
    <row r="736" spans="2:7" x14ac:dyDescent="0.25">
      <c r="B736" s="86" t="s">
        <v>255</v>
      </c>
      <c r="C736" s="87"/>
      <c r="D736" s="118"/>
      <c r="E736" s="119"/>
      <c r="F736" s="110"/>
      <c r="G736" s="66" t="str">
        <f t="shared" si="27"/>
        <v/>
      </c>
    </row>
    <row r="737" spans="2:7" ht="30" x14ac:dyDescent="0.25">
      <c r="B737" s="86" t="s">
        <v>256</v>
      </c>
      <c r="C737" s="87"/>
      <c r="D737" s="118"/>
      <c r="E737" s="119"/>
      <c r="F737" s="110"/>
      <c r="G737" s="66" t="str">
        <f t="shared" si="27"/>
        <v/>
      </c>
    </row>
    <row r="738" spans="2:7" x14ac:dyDescent="0.25">
      <c r="B738" s="86"/>
      <c r="C738" s="87" t="s">
        <v>27</v>
      </c>
      <c r="D738" s="118">
        <v>902</v>
      </c>
      <c r="E738" s="119"/>
      <c r="F738" s="110">
        <v>29.25</v>
      </c>
      <c r="G738" s="66">
        <f t="shared" si="27"/>
        <v>26383.5</v>
      </c>
    </row>
    <row r="739" spans="2:7" x14ac:dyDescent="0.25">
      <c r="B739" s="86"/>
      <c r="C739" s="72"/>
      <c r="D739" s="73"/>
      <c r="E739" s="90"/>
      <c r="F739" s="110"/>
      <c r="G739" s="66" t="str">
        <f t="shared" si="27"/>
        <v/>
      </c>
    </row>
    <row r="740" spans="2:7" x14ac:dyDescent="0.25">
      <c r="B740" s="86" t="s">
        <v>257</v>
      </c>
      <c r="C740" s="72"/>
      <c r="D740" s="73"/>
      <c r="E740" s="90"/>
      <c r="F740" s="110"/>
      <c r="G740" s="66" t="str">
        <f t="shared" si="27"/>
        <v/>
      </c>
    </row>
    <row r="741" spans="2:7" x14ac:dyDescent="0.25">
      <c r="B741" s="86"/>
      <c r="C741" s="72"/>
      <c r="D741" s="73"/>
      <c r="E741" s="90"/>
      <c r="F741" s="110"/>
      <c r="G741" s="66" t="str">
        <f t="shared" si="27"/>
        <v/>
      </c>
    </row>
    <row r="742" spans="2:7" x14ac:dyDescent="0.25">
      <c r="B742" s="60" t="s">
        <v>258</v>
      </c>
      <c r="C742" s="72"/>
      <c r="D742" s="73"/>
      <c r="E742" s="90"/>
      <c r="F742" s="110"/>
      <c r="G742" s="66" t="str">
        <f t="shared" si="27"/>
        <v/>
      </c>
    </row>
    <row r="743" spans="2:7" x14ac:dyDescent="0.25">
      <c r="B743" s="86" t="s">
        <v>259</v>
      </c>
      <c r="C743" s="72"/>
      <c r="D743" s="73"/>
      <c r="E743" s="90"/>
      <c r="F743" s="110"/>
      <c r="G743" s="66" t="str">
        <f t="shared" si="27"/>
        <v/>
      </c>
    </row>
    <row r="744" spans="2:7" x14ac:dyDescent="0.25">
      <c r="B744" s="86" t="s">
        <v>204</v>
      </c>
      <c r="C744" s="72"/>
      <c r="D744" s="73"/>
      <c r="E744" s="90"/>
      <c r="F744" s="110"/>
      <c r="G744" s="66" t="str">
        <f t="shared" si="27"/>
        <v/>
      </c>
    </row>
    <row r="745" spans="2:7" x14ac:dyDescent="0.25">
      <c r="B745" s="86" t="s">
        <v>260</v>
      </c>
      <c r="C745" s="72"/>
      <c r="D745" s="73"/>
      <c r="E745" s="90"/>
      <c r="F745" s="110"/>
      <c r="G745" s="66" t="str">
        <f t="shared" si="27"/>
        <v/>
      </c>
    </row>
    <row r="746" spans="2:7" ht="30" x14ac:dyDescent="0.25">
      <c r="B746" s="86" t="s">
        <v>261</v>
      </c>
      <c r="C746" s="72"/>
      <c r="D746" s="73"/>
      <c r="E746" s="90"/>
      <c r="F746" s="110"/>
      <c r="G746" s="66" t="str">
        <f t="shared" si="27"/>
        <v/>
      </c>
    </row>
    <row r="747" spans="2:7" x14ac:dyDescent="0.25">
      <c r="B747" s="86" t="s">
        <v>207</v>
      </c>
      <c r="C747" s="87" t="s">
        <v>27</v>
      </c>
      <c r="D747" s="118">
        <v>49.319999999999993</v>
      </c>
      <c r="E747" s="90"/>
      <c r="F747" s="110">
        <v>32.32</v>
      </c>
      <c r="G747" s="66">
        <f t="shared" si="27"/>
        <v>1594.0223999999998</v>
      </c>
    </row>
    <row r="748" spans="2:7" x14ac:dyDescent="0.25">
      <c r="B748" s="60" t="s">
        <v>262</v>
      </c>
      <c r="C748" s="72"/>
      <c r="D748" s="73"/>
      <c r="E748" s="90"/>
      <c r="F748" s="110"/>
      <c r="G748" s="66" t="str">
        <f t="shared" si="27"/>
        <v/>
      </c>
    </row>
    <row r="749" spans="2:7" x14ac:dyDescent="0.25">
      <c r="B749" s="86" t="s">
        <v>259</v>
      </c>
      <c r="C749" s="72"/>
      <c r="D749" s="73"/>
      <c r="E749" s="90"/>
      <c r="F749" s="110"/>
      <c r="G749" s="66" t="str">
        <f t="shared" si="27"/>
        <v/>
      </c>
    </row>
    <row r="750" spans="2:7" x14ac:dyDescent="0.25">
      <c r="B750" s="86" t="s">
        <v>263</v>
      </c>
      <c r="C750" s="72"/>
      <c r="D750" s="73"/>
      <c r="E750" s="90"/>
      <c r="F750" s="110"/>
      <c r="G750" s="66" t="str">
        <f t="shared" si="27"/>
        <v/>
      </c>
    </row>
    <row r="751" spans="2:7" ht="30" x14ac:dyDescent="0.25">
      <c r="B751" s="86" t="s">
        <v>261</v>
      </c>
      <c r="C751" s="72"/>
      <c r="D751" s="73"/>
      <c r="E751" s="90"/>
      <c r="F751" s="110"/>
      <c r="G751" s="66" t="str">
        <f t="shared" si="27"/>
        <v/>
      </c>
    </row>
    <row r="752" spans="2:7" x14ac:dyDescent="0.25">
      <c r="B752" s="86" t="s">
        <v>207</v>
      </c>
      <c r="C752" s="72"/>
      <c r="D752" s="73"/>
      <c r="E752" s="90"/>
      <c r="F752" s="110"/>
      <c r="G752" s="66" t="str">
        <f t="shared" si="27"/>
        <v/>
      </c>
    </row>
    <row r="753" spans="2:7" x14ac:dyDescent="0.25">
      <c r="B753" s="86"/>
      <c r="C753" s="72"/>
      <c r="D753" s="73"/>
      <c r="E753" s="90"/>
      <c r="F753" s="110"/>
      <c r="G753" s="66" t="str">
        <f t="shared" si="27"/>
        <v/>
      </c>
    </row>
    <row r="754" spans="2:7" x14ac:dyDescent="0.25">
      <c r="B754" s="86" t="s">
        <v>264</v>
      </c>
      <c r="C754" s="87" t="s">
        <v>27</v>
      </c>
      <c r="D754" s="120">
        <v>4.6875</v>
      </c>
      <c r="E754" s="90"/>
      <c r="F754" s="110">
        <v>32.32</v>
      </c>
      <c r="G754" s="66">
        <f t="shared" si="27"/>
        <v>151.5</v>
      </c>
    </row>
    <row r="755" spans="2:7" x14ac:dyDescent="0.25">
      <c r="B755" s="86" t="s">
        <v>265</v>
      </c>
      <c r="C755" s="72"/>
      <c r="D755" s="73"/>
      <c r="E755" s="90"/>
      <c r="F755" s="110"/>
      <c r="G755" s="66" t="str">
        <f t="shared" si="27"/>
        <v/>
      </c>
    </row>
    <row r="756" spans="2:7" x14ac:dyDescent="0.25">
      <c r="B756" s="86" t="s">
        <v>26</v>
      </c>
      <c r="C756" s="87" t="s">
        <v>27</v>
      </c>
      <c r="D756" s="118">
        <v>20.125</v>
      </c>
      <c r="E756" s="119"/>
      <c r="F756" s="110">
        <v>32.32</v>
      </c>
      <c r="G756" s="66">
        <f t="shared" si="27"/>
        <v>650.44000000000005</v>
      </c>
    </row>
    <row r="757" spans="2:7" x14ac:dyDescent="0.25">
      <c r="B757" s="86"/>
      <c r="C757" s="72"/>
      <c r="D757" s="73"/>
      <c r="E757" s="90"/>
      <c r="F757" s="110"/>
      <c r="G757" s="66" t="str">
        <f t="shared" si="27"/>
        <v/>
      </c>
    </row>
    <row r="758" spans="2:7" x14ac:dyDescent="0.25">
      <c r="B758" s="60" t="s">
        <v>266</v>
      </c>
      <c r="C758" s="72"/>
      <c r="D758" s="73"/>
      <c r="E758" s="90"/>
      <c r="F758" s="110"/>
      <c r="G758" s="66" t="str">
        <f t="shared" si="27"/>
        <v/>
      </c>
    </row>
    <row r="759" spans="2:7" x14ac:dyDescent="0.25">
      <c r="B759" s="86" t="s">
        <v>259</v>
      </c>
      <c r="C759" s="72"/>
      <c r="D759" s="73"/>
      <c r="E759" s="90"/>
      <c r="F759" s="110"/>
      <c r="G759" s="66" t="str">
        <f t="shared" si="27"/>
        <v/>
      </c>
    </row>
    <row r="760" spans="2:7" ht="30" x14ac:dyDescent="0.25">
      <c r="B760" s="86" t="s">
        <v>261</v>
      </c>
      <c r="C760" s="72"/>
      <c r="D760" s="73"/>
      <c r="E760" s="90"/>
      <c r="F760" s="110"/>
      <c r="G760" s="66" t="str">
        <f t="shared" si="27"/>
        <v/>
      </c>
    </row>
    <row r="761" spans="2:7" x14ac:dyDescent="0.25">
      <c r="B761" s="86" t="s">
        <v>207</v>
      </c>
      <c r="C761" s="72"/>
      <c r="D761" s="73"/>
      <c r="E761" s="90"/>
      <c r="F761" s="110"/>
      <c r="G761" s="66" t="str">
        <f t="shared" si="27"/>
        <v/>
      </c>
    </row>
    <row r="762" spans="2:7" x14ac:dyDescent="0.25">
      <c r="B762" s="86"/>
      <c r="C762" s="72"/>
      <c r="D762" s="73"/>
      <c r="E762" s="90"/>
      <c r="F762" s="110"/>
      <c r="G762" s="66" t="str">
        <f t="shared" si="27"/>
        <v/>
      </c>
    </row>
    <row r="763" spans="2:7" x14ac:dyDescent="0.25">
      <c r="B763" s="86" t="s">
        <v>267</v>
      </c>
      <c r="C763" s="72"/>
      <c r="D763" s="73"/>
      <c r="E763" s="90"/>
      <c r="F763" s="110"/>
      <c r="G763" s="66" t="str">
        <f t="shared" si="27"/>
        <v/>
      </c>
    </row>
    <row r="764" spans="2:7" x14ac:dyDescent="0.25">
      <c r="B764" s="86" t="s">
        <v>26</v>
      </c>
      <c r="C764" s="87" t="s">
        <v>27</v>
      </c>
      <c r="D764" s="118">
        <v>20.16</v>
      </c>
      <c r="E764" s="119"/>
      <c r="F764" s="110">
        <v>32.32</v>
      </c>
      <c r="G764" s="66">
        <f t="shared" si="27"/>
        <v>651.57119999999998</v>
      </c>
    </row>
    <row r="765" spans="2:7" x14ac:dyDescent="0.25">
      <c r="B765" s="86"/>
      <c r="C765" s="72"/>
      <c r="D765" s="73"/>
      <c r="E765" s="90"/>
      <c r="F765" s="110"/>
      <c r="G765" s="66" t="str">
        <f t="shared" si="27"/>
        <v/>
      </c>
    </row>
    <row r="766" spans="2:7" x14ac:dyDescent="0.25">
      <c r="B766" s="86" t="s">
        <v>265</v>
      </c>
      <c r="C766" s="72"/>
      <c r="D766" s="73"/>
      <c r="E766" s="90"/>
      <c r="F766" s="110"/>
      <c r="G766" s="66" t="str">
        <f t="shared" si="27"/>
        <v/>
      </c>
    </row>
    <row r="767" spans="2:7" x14ac:dyDescent="0.25">
      <c r="B767" s="86" t="s">
        <v>26</v>
      </c>
      <c r="C767" s="87" t="s">
        <v>27</v>
      </c>
      <c r="D767" s="120">
        <v>6.27</v>
      </c>
      <c r="E767" s="119"/>
      <c r="F767" s="110">
        <v>41.15</v>
      </c>
      <c r="G767" s="66">
        <f t="shared" si="27"/>
        <v>258.01049999999998</v>
      </c>
    </row>
    <row r="768" spans="2:7" x14ac:dyDescent="0.25">
      <c r="B768" s="86"/>
      <c r="C768" s="72"/>
      <c r="D768" s="73"/>
      <c r="E768" s="90"/>
      <c r="F768" s="110"/>
      <c r="G768" s="66" t="str">
        <f t="shared" si="27"/>
        <v/>
      </c>
    </row>
    <row r="769" spans="2:7" x14ac:dyDescent="0.25">
      <c r="B769" s="86" t="s">
        <v>268</v>
      </c>
      <c r="C769" s="72"/>
      <c r="D769" s="73"/>
      <c r="E769" s="90"/>
      <c r="F769" s="110"/>
      <c r="G769" s="66" t="str">
        <f t="shared" si="27"/>
        <v/>
      </c>
    </row>
    <row r="770" spans="2:7" x14ac:dyDescent="0.25">
      <c r="B770" s="86" t="s">
        <v>26</v>
      </c>
      <c r="C770" s="87" t="s">
        <v>27</v>
      </c>
      <c r="D770" s="118">
        <v>9.34</v>
      </c>
      <c r="E770" s="119"/>
      <c r="F770" s="110">
        <v>41.15</v>
      </c>
      <c r="G770" s="66">
        <f t="shared" si="27"/>
        <v>384.34100000000001</v>
      </c>
    </row>
    <row r="771" spans="2:7" x14ac:dyDescent="0.25">
      <c r="B771" s="86"/>
      <c r="C771" s="72"/>
      <c r="D771" s="73"/>
      <c r="E771" s="90"/>
      <c r="F771" s="110"/>
      <c r="G771" s="66" t="str">
        <f t="shared" si="27"/>
        <v/>
      </c>
    </row>
    <row r="772" spans="2:7" x14ac:dyDescent="0.25">
      <c r="B772" s="86" t="s">
        <v>269</v>
      </c>
      <c r="C772" s="72"/>
      <c r="D772" s="73"/>
      <c r="E772" s="90"/>
      <c r="F772" s="110"/>
      <c r="G772" s="66" t="str">
        <f t="shared" si="27"/>
        <v/>
      </c>
    </row>
    <row r="773" spans="2:7" x14ac:dyDescent="0.25">
      <c r="B773" s="86" t="s">
        <v>26</v>
      </c>
      <c r="C773" s="87" t="s">
        <v>27</v>
      </c>
      <c r="D773" s="120">
        <v>4.2</v>
      </c>
      <c r="E773" s="119"/>
      <c r="F773" s="110">
        <v>41.15</v>
      </c>
      <c r="G773" s="66">
        <f t="shared" si="27"/>
        <v>172.83</v>
      </c>
    </row>
    <row r="774" spans="2:7" x14ac:dyDescent="0.25">
      <c r="B774" s="86"/>
      <c r="C774" s="72"/>
      <c r="D774" s="73"/>
      <c r="E774" s="90"/>
      <c r="F774" s="110"/>
      <c r="G774" s="66" t="str">
        <f t="shared" si="27"/>
        <v/>
      </c>
    </row>
    <row r="775" spans="2:7" x14ac:dyDescent="0.25">
      <c r="B775" s="86" t="s">
        <v>270</v>
      </c>
      <c r="C775" s="72"/>
      <c r="D775" s="73"/>
      <c r="E775" s="90"/>
      <c r="F775" s="110"/>
      <c r="G775" s="66" t="str">
        <f t="shared" si="27"/>
        <v/>
      </c>
    </row>
    <row r="776" spans="2:7" x14ac:dyDescent="0.25">
      <c r="B776" s="86"/>
      <c r="C776" s="72"/>
      <c r="D776" s="73"/>
      <c r="E776" s="90"/>
      <c r="F776" s="110"/>
      <c r="G776" s="66" t="str">
        <f t="shared" si="27"/>
        <v/>
      </c>
    </row>
    <row r="777" spans="2:7" x14ac:dyDescent="0.25">
      <c r="B777" s="60" t="s">
        <v>271</v>
      </c>
      <c r="C777" s="72"/>
      <c r="D777" s="73"/>
      <c r="E777" s="90"/>
      <c r="F777" s="110"/>
      <c r="G777" s="66" t="str">
        <f t="shared" si="27"/>
        <v/>
      </c>
    </row>
    <row r="778" spans="2:7" x14ac:dyDescent="0.25">
      <c r="B778" s="86" t="s">
        <v>259</v>
      </c>
      <c r="C778" s="72"/>
      <c r="D778" s="73"/>
      <c r="E778" s="90"/>
      <c r="F778" s="110"/>
      <c r="G778" s="66" t="str">
        <f t="shared" si="27"/>
        <v/>
      </c>
    </row>
    <row r="779" spans="2:7" x14ac:dyDescent="0.25">
      <c r="B779" s="86" t="s">
        <v>272</v>
      </c>
      <c r="C779" s="72"/>
      <c r="D779" s="73"/>
      <c r="E779" s="90"/>
      <c r="F779" s="110"/>
      <c r="G779" s="66" t="str">
        <f t="shared" si="27"/>
        <v/>
      </c>
    </row>
    <row r="780" spans="2:7" ht="30" x14ac:dyDescent="0.25">
      <c r="B780" s="86" t="s">
        <v>261</v>
      </c>
      <c r="C780" s="72"/>
      <c r="D780" s="73"/>
      <c r="E780" s="90"/>
      <c r="F780" s="110"/>
      <c r="G780" s="66" t="str">
        <f t="shared" si="27"/>
        <v/>
      </c>
    </row>
    <row r="781" spans="2:7" x14ac:dyDescent="0.25">
      <c r="B781" s="86" t="s">
        <v>273</v>
      </c>
      <c r="C781" s="72"/>
      <c r="D781" s="73"/>
      <c r="E781" s="90"/>
      <c r="F781" s="110"/>
      <c r="G781" s="66" t="str">
        <f t="shared" si="27"/>
        <v/>
      </c>
    </row>
    <row r="782" spans="2:7" x14ac:dyDescent="0.25">
      <c r="B782" s="86" t="s">
        <v>26</v>
      </c>
      <c r="C782" s="87" t="s">
        <v>27</v>
      </c>
      <c r="D782" s="118">
        <v>13.17</v>
      </c>
      <c r="E782" s="119"/>
      <c r="F782" s="110">
        <v>44.35</v>
      </c>
      <c r="G782" s="66">
        <f t="shared" si="27"/>
        <v>584.08950000000004</v>
      </c>
    </row>
    <row r="783" spans="2:7" x14ac:dyDescent="0.25">
      <c r="B783" s="86"/>
      <c r="C783" s="87"/>
      <c r="D783" s="118"/>
      <c r="E783" s="119"/>
      <c r="F783" s="110"/>
      <c r="G783" s="66" t="str">
        <f t="shared" ref="G783:G788" si="28">IF(D783=0,"",D783*F783)</f>
        <v/>
      </c>
    </row>
    <row r="784" spans="2:7" x14ac:dyDescent="0.25">
      <c r="B784" s="60" t="s">
        <v>274</v>
      </c>
      <c r="C784" s="72"/>
      <c r="D784" s="73"/>
      <c r="E784" s="90"/>
      <c r="F784" s="110"/>
      <c r="G784" s="66" t="str">
        <f t="shared" si="28"/>
        <v/>
      </c>
    </row>
    <row r="785" spans="2:7" x14ac:dyDescent="0.25">
      <c r="B785" s="86" t="s">
        <v>259</v>
      </c>
      <c r="C785" s="72"/>
      <c r="D785" s="73"/>
      <c r="E785" s="90"/>
      <c r="F785" s="110"/>
      <c r="G785" s="66" t="str">
        <f t="shared" si="28"/>
        <v/>
      </c>
    </row>
    <row r="786" spans="2:7" ht="30" x14ac:dyDescent="0.25">
      <c r="B786" s="86" t="s">
        <v>261</v>
      </c>
      <c r="C786" s="72"/>
      <c r="D786" s="73"/>
      <c r="E786" s="90"/>
      <c r="F786" s="110"/>
      <c r="G786" s="66" t="str">
        <f t="shared" si="28"/>
        <v/>
      </c>
    </row>
    <row r="787" spans="2:7" x14ac:dyDescent="0.25">
      <c r="B787" s="86" t="s">
        <v>273</v>
      </c>
      <c r="C787" s="72"/>
      <c r="D787" s="73"/>
      <c r="E787" s="90"/>
      <c r="F787" s="110"/>
      <c r="G787" s="66" t="str">
        <f t="shared" si="28"/>
        <v/>
      </c>
    </row>
    <row r="788" spans="2:7" x14ac:dyDescent="0.25">
      <c r="B788" s="98" t="s">
        <v>26</v>
      </c>
      <c r="C788" s="137" t="s">
        <v>27</v>
      </c>
      <c r="D788" s="138">
        <v>205</v>
      </c>
      <c r="E788" s="139"/>
      <c r="F788" s="135">
        <v>44.35</v>
      </c>
      <c r="G788" s="67">
        <f t="shared" si="28"/>
        <v>9091.75</v>
      </c>
    </row>
    <row r="789" spans="2:7" x14ac:dyDescent="0.25">
      <c r="B789" s="86"/>
      <c r="C789" s="87"/>
      <c r="D789" s="118"/>
      <c r="E789" s="119"/>
      <c r="F789" s="110"/>
      <c r="G789" s="66"/>
    </row>
    <row r="790" spans="2:7" x14ac:dyDescent="0.25">
      <c r="B790" s="86"/>
      <c r="C790" s="87"/>
      <c r="D790" s="140">
        <f>SUM(D591:D789)</f>
        <v>15555.762500000003</v>
      </c>
      <c r="E790" s="119"/>
      <c r="F790" s="110"/>
      <c r="G790" s="66"/>
    </row>
    <row r="792" spans="2:7" x14ac:dyDescent="0.25">
      <c r="B792" s="60" t="s">
        <v>176</v>
      </c>
    </row>
    <row r="794" spans="2:7" ht="150" x14ac:dyDescent="0.25">
      <c r="B794" s="86" t="s">
        <v>283</v>
      </c>
      <c r="C794" s="87"/>
      <c r="D794" s="80"/>
      <c r="E794" s="84"/>
      <c r="F794" s="85"/>
      <c r="G794" s="66" t="str">
        <f>IF(D794=0,"",D794*F794)</f>
        <v/>
      </c>
    </row>
    <row r="795" spans="2:7" x14ac:dyDescent="0.25">
      <c r="B795" s="86" t="s">
        <v>159</v>
      </c>
      <c r="C795" s="87"/>
      <c r="D795" s="80"/>
      <c r="E795" s="84"/>
      <c r="F795" s="85"/>
      <c r="G795" s="66" t="str">
        <f>IF(D795=0,"",D795*F795)</f>
        <v/>
      </c>
    </row>
    <row r="796" spans="2:7" ht="30" x14ac:dyDescent="0.25">
      <c r="B796" s="86" t="s">
        <v>284</v>
      </c>
      <c r="C796" s="87"/>
      <c r="D796" s="80"/>
      <c r="E796" s="84"/>
      <c r="F796" s="85"/>
      <c r="G796" s="66" t="str">
        <f>IF(D796=0,"",D796*F796)</f>
        <v/>
      </c>
    </row>
    <row r="797" spans="2:7" x14ac:dyDescent="0.25">
      <c r="B797" s="109" t="s">
        <v>26</v>
      </c>
      <c r="C797" s="109" t="s">
        <v>27</v>
      </c>
      <c r="D797" s="80">
        <v>2308.1999999999998</v>
      </c>
      <c r="E797" s="84"/>
      <c r="F797" s="85">
        <v>48</v>
      </c>
      <c r="G797" s="66">
        <f>IF(D797=0,"",D797*F797)</f>
        <v>110793.59999999999</v>
      </c>
    </row>
    <row r="799" spans="2:7" x14ac:dyDescent="0.25">
      <c r="B799" s="60" t="s">
        <v>285</v>
      </c>
    </row>
    <row r="801" spans="2:7" ht="120" x14ac:dyDescent="0.25">
      <c r="B801" s="86" t="s">
        <v>286</v>
      </c>
      <c r="C801" s="87"/>
      <c r="D801" s="80"/>
      <c r="E801" s="84"/>
      <c r="F801" s="85"/>
      <c r="G801" s="110"/>
    </row>
    <row r="802" spans="2:7" x14ac:dyDescent="0.25">
      <c r="B802" s="86" t="s">
        <v>152</v>
      </c>
      <c r="C802" s="87"/>
      <c r="D802" s="80"/>
      <c r="E802" s="84"/>
      <c r="F802" s="85"/>
      <c r="G802" s="110"/>
    </row>
    <row r="803" spans="2:7" ht="30" x14ac:dyDescent="0.25">
      <c r="B803" s="86" t="s">
        <v>160</v>
      </c>
      <c r="C803" s="87"/>
      <c r="D803" s="80"/>
      <c r="E803" s="84"/>
      <c r="F803" s="85"/>
      <c r="G803" s="110"/>
    </row>
    <row r="804" spans="2:7" x14ac:dyDescent="0.25">
      <c r="B804" s="109" t="s">
        <v>26</v>
      </c>
      <c r="C804" s="109" t="s">
        <v>27</v>
      </c>
      <c r="D804" s="125">
        <v>25032.429899999977</v>
      </c>
      <c r="E804" s="84"/>
      <c r="F804" s="85">
        <v>7.49</v>
      </c>
      <c r="G804" s="66">
        <f t="shared" ref="G804:G815" si="29">IF(D804=0,"",D804*F804)</f>
        <v>187492.89995099982</v>
      </c>
    </row>
    <row r="805" spans="2:7" x14ac:dyDescent="0.25">
      <c r="B805" s="109"/>
      <c r="C805" s="109"/>
      <c r="D805" s="80"/>
      <c r="E805" s="84"/>
      <c r="F805" s="85"/>
      <c r="G805" s="66" t="str">
        <f t="shared" si="29"/>
        <v/>
      </c>
    </row>
    <row r="806" spans="2:7" ht="135" x14ac:dyDescent="0.25">
      <c r="B806" s="86" t="s">
        <v>287</v>
      </c>
      <c r="C806" s="87"/>
      <c r="D806" s="80"/>
      <c r="E806" s="84"/>
      <c r="F806" s="85"/>
      <c r="G806" s="66" t="str">
        <f t="shared" si="29"/>
        <v/>
      </c>
    </row>
    <row r="807" spans="2:7" ht="30" x14ac:dyDescent="0.25">
      <c r="B807" s="86" t="s">
        <v>288</v>
      </c>
      <c r="C807" s="87"/>
      <c r="D807" s="80"/>
      <c r="E807" s="84"/>
      <c r="F807" s="85"/>
      <c r="G807" s="66" t="str">
        <f t="shared" si="29"/>
        <v/>
      </c>
    </row>
    <row r="808" spans="2:7" x14ac:dyDescent="0.25">
      <c r="B808" s="86" t="s">
        <v>152</v>
      </c>
      <c r="C808" s="87"/>
      <c r="D808" s="80"/>
      <c r="E808" s="84"/>
      <c r="F808" s="85"/>
      <c r="G808" s="66" t="str">
        <f t="shared" si="29"/>
        <v/>
      </c>
    </row>
    <row r="809" spans="2:7" ht="30" x14ac:dyDescent="0.25">
      <c r="B809" s="86" t="s">
        <v>160</v>
      </c>
      <c r="C809" s="87"/>
      <c r="D809" s="80"/>
      <c r="E809" s="84"/>
      <c r="F809" s="85"/>
      <c r="G809" s="66" t="str">
        <f t="shared" si="29"/>
        <v/>
      </c>
    </row>
    <row r="810" spans="2:7" x14ac:dyDescent="0.25">
      <c r="B810" s="109" t="s">
        <v>26</v>
      </c>
      <c r="C810" s="109" t="s">
        <v>27</v>
      </c>
      <c r="D810" s="125">
        <v>856.7115</v>
      </c>
      <c r="E810" s="84"/>
      <c r="F810" s="85">
        <v>10.96</v>
      </c>
      <c r="G810" s="66">
        <f t="shared" si="29"/>
        <v>9389.5580399999999</v>
      </c>
    </row>
    <row r="811" spans="2:7" x14ac:dyDescent="0.25">
      <c r="B811" s="109"/>
      <c r="C811" s="109"/>
      <c r="D811" s="80"/>
      <c r="E811" s="84"/>
      <c r="F811" s="85"/>
      <c r="G811" s="66" t="str">
        <f t="shared" si="29"/>
        <v/>
      </c>
    </row>
    <row r="812" spans="2:7" x14ac:dyDescent="0.25">
      <c r="B812" s="109" t="s">
        <v>289</v>
      </c>
      <c r="C812" s="109"/>
      <c r="D812" s="80"/>
      <c r="E812" s="84"/>
      <c r="F812" s="85"/>
      <c r="G812" s="66" t="str">
        <f t="shared" si="29"/>
        <v/>
      </c>
    </row>
    <row r="813" spans="2:7" x14ac:dyDescent="0.25">
      <c r="B813" s="109"/>
      <c r="C813" s="109"/>
      <c r="D813" s="80"/>
      <c r="E813" s="84"/>
      <c r="F813" s="85"/>
      <c r="G813" s="66" t="str">
        <f t="shared" si="29"/>
        <v/>
      </c>
    </row>
    <row r="814" spans="2:7" ht="105" x14ac:dyDescent="0.25">
      <c r="B814" s="86" t="s">
        <v>290</v>
      </c>
      <c r="C814" s="87"/>
      <c r="D814" s="80"/>
      <c r="E814" s="84"/>
      <c r="F814" s="85"/>
      <c r="G814" s="66" t="str">
        <f t="shared" si="29"/>
        <v/>
      </c>
    </row>
    <row r="815" spans="2:7" x14ac:dyDescent="0.25">
      <c r="B815" s="86"/>
      <c r="C815" s="126" t="s">
        <v>27</v>
      </c>
      <c r="D815" s="80">
        <v>612.27</v>
      </c>
      <c r="E815" s="84"/>
      <c r="F815" s="85">
        <v>7.31</v>
      </c>
      <c r="G815" s="66">
        <f t="shared" si="29"/>
        <v>4475.6936999999998</v>
      </c>
    </row>
    <row r="817" spans="1:7" ht="105" x14ac:dyDescent="0.25">
      <c r="B817" s="86" t="s">
        <v>290</v>
      </c>
      <c r="C817" s="87"/>
      <c r="D817" s="80"/>
      <c r="E817" s="84"/>
      <c r="F817" s="85"/>
      <c r="G817" s="66" t="str">
        <f t="shared" ref="G817:G818" si="30">IF(D817=0,"",D817*F817)</f>
        <v/>
      </c>
    </row>
    <row r="818" spans="1:7" x14ac:dyDescent="0.25">
      <c r="B818" s="98"/>
      <c r="C818" s="143" t="s">
        <v>27</v>
      </c>
      <c r="D818" s="144">
        <v>612.27</v>
      </c>
      <c r="E818" s="131"/>
      <c r="F818" s="101">
        <v>7.31</v>
      </c>
      <c r="G818" s="67">
        <f t="shared" si="30"/>
        <v>4475.6936999999998</v>
      </c>
    </row>
    <row r="819" spans="1:7" x14ac:dyDescent="0.25">
      <c r="B819" s="86"/>
      <c r="C819" s="126"/>
      <c r="D819" s="80"/>
      <c r="E819" s="84"/>
      <c r="F819" s="85"/>
      <c r="G819" s="66"/>
    </row>
    <row r="820" spans="1:7" x14ac:dyDescent="0.25">
      <c r="D820" s="29">
        <f>SUM(D803:D819)</f>
        <v>27113.681399999979</v>
      </c>
    </row>
    <row r="821" spans="1:7" x14ac:dyDescent="0.25">
      <c r="A821" s="79" t="s">
        <v>291</v>
      </c>
    </row>
    <row r="822" spans="1:7" x14ac:dyDescent="0.25">
      <c r="B822" s="78" t="s">
        <v>363</v>
      </c>
    </row>
    <row r="823" spans="1:7" x14ac:dyDescent="0.25">
      <c r="B823" s="78"/>
    </row>
    <row r="824" spans="1:7" ht="30" x14ac:dyDescent="0.25">
      <c r="B824" s="78" t="s">
        <v>439</v>
      </c>
      <c r="C824" s="109"/>
      <c r="D824" s="80"/>
      <c r="E824" s="84"/>
      <c r="F824" s="85"/>
      <c r="G824" s="66" t="str">
        <f t="shared" ref="G824:G887" si="31">IF(D824=0,"",D824*F824)</f>
        <v/>
      </c>
    </row>
    <row r="825" spans="1:7" ht="45" x14ac:dyDescent="0.25">
      <c r="B825" s="109" t="s">
        <v>293</v>
      </c>
      <c r="C825" s="109"/>
      <c r="D825" s="80"/>
      <c r="E825" s="84"/>
      <c r="F825" s="85"/>
      <c r="G825" s="66" t="str">
        <f t="shared" si="31"/>
        <v/>
      </c>
    </row>
    <row r="826" spans="1:7" ht="45" x14ac:dyDescent="0.25">
      <c r="B826" s="109" t="s">
        <v>294</v>
      </c>
      <c r="C826" s="109"/>
      <c r="D826" s="80"/>
      <c r="E826" s="84"/>
      <c r="F826" s="85"/>
      <c r="G826" s="66" t="str">
        <f t="shared" si="31"/>
        <v/>
      </c>
    </row>
    <row r="827" spans="1:7" ht="45" x14ac:dyDescent="0.25">
      <c r="B827" s="109" t="s">
        <v>295</v>
      </c>
      <c r="C827" s="109"/>
      <c r="D827" s="80"/>
      <c r="E827" s="84"/>
      <c r="F827" s="85"/>
      <c r="G827" s="66" t="str">
        <f t="shared" si="31"/>
        <v/>
      </c>
    </row>
    <row r="828" spans="1:7" x14ac:dyDescent="0.25">
      <c r="B828" s="109" t="s">
        <v>296</v>
      </c>
      <c r="C828" s="109"/>
      <c r="D828" s="80"/>
      <c r="E828" s="84"/>
      <c r="F828" s="85"/>
      <c r="G828" s="66" t="str">
        <f t="shared" si="31"/>
        <v/>
      </c>
    </row>
    <row r="829" spans="1:7" ht="45" x14ac:dyDescent="0.25">
      <c r="B829" s="109" t="s">
        <v>297</v>
      </c>
      <c r="C829" s="109"/>
      <c r="D829" s="80"/>
      <c r="E829" s="84"/>
      <c r="F829" s="85"/>
      <c r="G829" s="66" t="str">
        <f t="shared" si="31"/>
        <v/>
      </c>
    </row>
    <row r="830" spans="1:7" ht="30" x14ac:dyDescent="0.25">
      <c r="B830" s="109" t="s">
        <v>298</v>
      </c>
      <c r="C830" s="109"/>
      <c r="D830" s="80"/>
      <c r="E830" s="84"/>
      <c r="F830" s="85"/>
      <c r="G830" s="66" t="str">
        <f t="shared" si="31"/>
        <v/>
      </c>
    </row>
    <row r="831" spans="1:7" x14ac:dyDescent="0.25">
      <c r="B831" s="109"/>
      <c r="C831" s="109"/>
      <c r="D831" s="80"/>
      <c r="E831" s="84"/>
      <c r="F831" s="85"/>
      <c r="G831" s="66" t="str">
        <f t="shared" si="31"/>
        <v/>
      </c>
    </row>
    <row r="832" spans="1:7" x14ac:dyDescent="0.25">
      <c r="B832" s="109" t="s">
        <v>299</v>
      </c>
      <c r="C832" s="109"/>
      <c r="D832" s="80"/>
      <c r="E832" s="84"/>
      <c r="F832" s="85"/>
      <c r="G832" s="66" t="str">
        <f t="shared" si="31"/>
        <v/>
      </c>
    </row>
    <row r="833" spans="2:7" x14ac:dyDescent="0.25">
      <c r="B833" s="109"/>
      <c r="C833" s="109" t="s">
        <v>27</v>
      </c>
      <c r="D833" s="120">
        <v>87.52000000000001</v>
      </c>
      <c r="E833" s="84"/>
      <c r="F833" s="85">
        <v>32.159999999999997</v>
      </c>
      <c r="G833" s="66">
        <f t="shared" si="31"/>
        <v>2814.6432</v>
      </c>
    </row>
    <row r="834" spans="2:7" x14ac:dyDescent="0.25">
      <c r="B834" s="109"/>
      <c r="C834" s="109"/>
      <c r="D834" s="80"/>
      <c r="E834" s="84"/>
      <c r="F834" s="85"/>
      <c r="G834" s="66" t="str">
        <f t="shared" si="31"/>
        <v/>
      </c>
    </row>
    <row r="835" spans="2:7" x14ac:dyDescent="0.25">
      <c r="B835" s="109" t="s">
        <v>301</v>
      </c>
      <c r="C835" s="109"/>
      <c r="D835" s="80"/>
      <c r="E835" s="84"/>
      <c r="F835" s="85"/>
      <c r="G835" s="66" t="str">
        <f t="shared" si="31"/>
        <v/>
      </c>
    </row>
    <row r="836" spans="2:7" x14ac:dyDescent="0.25">
      <c r="B836" s="109" t="s">
        <v>302</v>
      </c>
      <c r="C836" s="109"/>
      <c r="D836" s="80"/>
      <c r="E836" s="84"/>
      <c r="F836" s="85"/>
      <c r="G836" s="66" t="str">
        <f t="shared" si="31"/>
        <v/>
      </c>
    </row>
    <row r="837" spans="2:7" x14ac:dyDescent="0.25">
      <c r="B837" s="109"/>
      <c r="C837" s="109" t="s">
        <v>27</v>
      </c>
      <c r="D837" s="80">
        <v>22</v>
      </c>
      <c r="E837" s="84"/>
      <c r="F837" s="85">
        <v>25.1</v>
      </c>
      <c r="G837" s="66">
        <f t="shared" si="31"/>
        <v>552.20000000000005</v>
      </c>
    </row>
    <row r="838" spans="2:7" x14ac:dyDescent="0.25">
      <c r="B838" s="109"/>
      <c r="C838" s="109"/>
      <c r="D838" s="80"/>
      <c r="E838" s="84"/>
      <c r="F838" s="85"/>
      <c r="G838" s="66" t="str">
        <f t="shared" si="31"/>
        <v/>
      </c>
    </row>
    <row r="839" spans="2:7" ht="45" x14ac:dyDescent="0.25">
      <c r="B839" s="127" t="s">
        <v>303</v>
      </c>
      <c r="C839" s="121"/>
      <c r="D839" s="128"/>
      <c r="E839" s="129"/>
      <c r="F839" s="130"/>
      <c r="G839" s="66" t="str">
        <f t="shared" si="31"/>
        <v/>
      </c>
    </row>
    <row r="840" spans="2:7" x14ac:dyDescent="0.25">
      <c r="B840" s="109"/>
      <c r="C840" s="109"/>
      <c r="D840" s="80"/>
      <c r="E840" s="84"/>
      <c r="F840" s="85"/>
      <c r="G840" s="66" t="str">
        <f t="shared" si="31"/>
        <v/>
      </c>
    </row>
    <row r="841" spans="2:7" ht="45" x14ac:dyDescent="0.25">
      <c r="B841" s="78" t="s">
        <v>440</v>
      </c>
      <c r="C841" s="109"/>
      <c r="D841" s="80"/>
      <c r="E841" s="84"/>
      <c r="F841" s="85"/>
      <c r="G841" s="66" t="str">
        <f t="shared" si="31"/>
        <v/>
      </c>
    </row>
    <row r="842" spans="2:7" ht="45" x14ac:dyDescent="0.25">
      <c r="B842" s="109" t="s">
        <v>305</v>
      </c>
      <c r="C842" s="109"/>
      <c r="D842" s="80"/>
      <c r="E842" s="84"/>
      <c r="F842" s="85"/>
      <c r="G842" s="66" t="str">
        <f t="shared" si="31"/>
        <v/>
      </c>
    </row>
    <row r="843" spans="2:7" ht="45" x14ac:dyDescent="0.25">
      <c r="B843" s="109" t="s">
        <v>306</v>
      </c>
      <c r="C843" s="72"/>
      <c r="D843" s="73"/>
      <c r="E843" s="90"/>
      <c r="F843" s="85"/>
      <c r="G843" s="66" t="str">
        <f t="shared" si="31"/>
        <v/>
      </c>
    </row>
    <row r="844" spans="2:7" ht="60" x14ac:dyDescent="0.25">
      <c r="B844" s="109" t="s">
        <v>307</v>
      </c>
      <c r="C844" s="109"/>
      <c r="D844" s="80"/>
      <c r="E844" s="84"/>
      <c r="F844" s="85"/>
      <c r="G844" s="66" t="str">
        <f t="shared" si="31"/>
        <v/>
      </c>
    </row>
    <row r="845" spans="2:7" ht="30" x14ac:dyDescent="0.25">
      <c r="B845" s="109" t="s">
        <v>308</v>
      </c>
      <c r="C845" s="109"/>
      <c r="D845" s="80"/>
      <c r="E845" s="84"/>
      <c r="F845" s="85"/>
      <c r="G845" s="66" t="str">
        <f t="shared" si="31"/>
        <v/>
      </c>
    </row>
    <row r="846" spans="2:7" x14ac:dyDescent="0.25">
      <c r="B846" s="78" t="s">
        <v>309</v>
      </c>
      <c r="C846" s="109"/>
      <c r="D846" s="80"/>
      <c r="E846" s="84"/>
      <c r="F846" s="85"/>
      <c r="G846" s="66" t="str">
        <f t="shared" si="31"/>
        <v/>
      </c>
    </row>
    <row r="847" spans="2:7" ht="30" x14ac:dyDescent="0.25">
      <c r="B847" s="109" t="s">
        <v>441</v>
      </c>
      <c r="C847" s="109"/>
      <c r="D847" s="80"/>
      <c r="E847" s="84"/>
      <c r="F847" s="85"/>
      <c r="G847" s="66" t="str">
        <f t="shared" si="31"/>
        <v/>
      </c>
    </row>
    <row r="848" spans="2:7" ht="45" x14ac:dyDescent="0.25">
      <c r="B848" s="109" t="s">
        <v>442</v>
      </c>
      <c r="C848" s="109"/>
      <c r="D848" s="80"/>
      <c r="E848" s="84"/>
      <c r="F848" s="85"/>
      <c r="G848" s="66" t="str">
        <f t="shared" si="31"/>
        <v/>
      </c>
    </row>
    <row r="849" spans="2:7" ht="45" x14ac:dyDescent="0.25">
      <c r="B849" s="109" t="s">
        <v>443</v>
      </c>
      <c r="C849" s="109"/>
      <c r="D849" s="80"/>
      <c r="E849" s="84"/>
      <c r="F849" s="85"/>
      <c r="G849" s="66" t="str">
        <f t="shared" si="31"/>
        <v/>
      </c>
    </row>
    <row r="850" spans="2:7" ht="60" x14ac:dyDescent="0.25">
      <c r="B850" s="109" t="s">
        <v>444</v>
      </c>
      <c r="C850" s="109"/>
      <c r="D850" s="80"/>
      <c r="E850" s="84"/>
      <c r="F850" s="85"/>
      <c r="G850" s="66" t="str">
        <f t="shared" si="31"/>
        <v/>
      </c>
    </row>
    <row r="851" spans="2:7" ht="30" x14ac:dyDescent="0.25">
      <c r="B851" s="109" t="s">
        <v>445</v>
      </c>
      <c r="C851" s="109"/>
      <c r="D851" s="80"/>
      <c r="E851" s="84"/>
      <c r="F851" s="85"/>
      <c r="G851" s="66" t="str">
        <f t="shared" si="31"/>
        <v/>
      </c>
    </row>
    <row r="852" spans="2:7" ht="30" x14ac:dyDescent="0.25">
      <c r="B852" s="109" t="s">
        <v>315</v>
      </c>
      <c r="C852" s="109"/>
      <c r="D852" s="80"/>
      <c r="E852" s="84"/>
      <c r="F852" s="85"/>
      <c r="G852" s="66" t="str">
        <f t="shared" si="31"/>
        <v/>
      </c>
    </row>
    <row r="853" spans="2:7" x14ac:dyDescent="0.25">
      <c r="B853" s="109"/>
      <c r="C853" s="109"/>
      <c r="D853" s="80"/>
      <c r="E853" s="84"/>
      <c r="F853" s="85"/>
      <c r="G853" s="66" t="str">
        <f t="shared" si="31"/>
        <v/>
      </c>
    </row>
    <row r="854" spans="2:7" x14ac:dyDescent="0.25">
      <c r="B854" s="109" t="s">
        <v>299</v>
      </c>
      <c r="C854" s="109"/>
      <c r="D854" s="80"/>
      <c r="E854" s="84"/>
      <c r="F854" s="85"/>
      <c r="G854" s="66" t="str">
        <f t="shared" si="31"/>
        <v/>
      </c>
    </row>
    <row r="855" spans="2:7" x14ac:dyDescent="0.25">
      <c r="B855" s="109"/>
      <c r="C855" s="109" t="s">
        <v>27</v>
      </c>
      <c r="D855" s="120">
        <v>5289.17</v>
      </c>
      <c r="E855" s="84"/>
      <c r="F855" s="85">
        <v>54.17</v>
      </c>
      <c r="G855" s="66">
        <f t="shared" si="31"/>
        <v>286514.33890000003</v>
      </c>
    </row>
    <row r="856" spans="2:7" x14ac:dyDescent="0.25">
      <c r="B856" s="109"/>
      <c r="C856" s="109"/>
      <c r="D856" s="80"/>
      <c r="E856" s="84"/>
      <c r="F856" s="85"/>
      <c r="G856" s="66" t="str">
        <f t="shared" si="31"/>
        <v/>
      </c>
    </row>
    <row r="857" spans="2:7" x14ac:dyDescent="0.25">
      <c r="B857" s="109" t="s">
        <v>300</v>
      </c>
      <c r="C857" s="109"/>
      <c r="D857" s="80"/>
      <c r="E857" s="84"/>
      <c r="F857" s="85"/>
      <c r="G857" s="66" t="str">
        <f t="shared" si="31"/>
        <v/>
      </c>
    </row>
    <row r="858" spans="2:7" ht="75" x14ac:dyDescent="0.25">
      <c r="B858" s="86" t="s">
        <v>316</v>
      </c>
      <c r="C858" s="109"/>
      <c r="D858" s="80"/>
      <c r="E858" s="84"/>
      <c r="F858" s="85"/>
      <c r="G858" s="66" t="str">
        <f t="shared" si="31"/>
        <v/>
      </c>
    </row>
    <row r="859" spans="2:7" x14ac:dyDescent="0.25">
      <c r="B859" s="109"/>
      <c r="C859" s="109"/>
      <c r="D859" s="80"/>
      <c r="E859" s="84"/>
      <c r="F859" s="85"/>
      <c r="G859" s="66" t="str">
        <f t="shared" si="31"/>
        <v/>
      </c>
    </row>
    <row r="860" spans="2:7" x14ac:dyDescent="0.25">
      <c r="B860" s="86" t="s">
        <v>317</v>
      </c>
      <c r="C860" s="109"/>
      <c r="D860" s="80"/>
      <c r="E860" s="84"/>
      <c r="F860" s="85"/>
      <c r="G860" s="66" t="str">
        <f t="shared" si="31"/>
        <v/>
      </c>
    </row>
    <row r="861" spans="2:7" x14ac:dyDescent="0.25">
      <c r="B861" s="80">
        <v>25</v>
      </c>
      <c r="C861" s="112" t="s">
        <v>168</v>
      </c>
      <c r="D861" s="80">
        <v>6.25</v>
      </c>
      <c r="E861" s="84"/>
      <c r="F861" s="85">
        <v>32</v>
      </c>
      <c r="G861" s="66">
        <f t="shared" si="31"/>
        <v>200</v>
      </c>
    </row>
    <row r="862" spans="2:7" x14ac:dyDescent="0.25">
      <c r="B862" s="86"/>
      <c r="C862" s="109"/>
      <c r="D862" s="80"/>
      <c r="E862" s="84"/>
      <c r="F862" s="85"/>
      <c r="G862" s="66" t="str">
        <f t="shared" si="31"/>
        <v/>
      </c>
    </row>
    <row r="863" spans="2:7" x14ac:dyDescent="0.25">
      <c r="B863" s="86" t="s">
        <v>318</v>
      </c>
      <c r="C863" s="109"/>
      <c r="D863" s="80"/>
      <c r="E863" s="84"/>
      <c r="F863" s="85"/>
      <c r="G863" s="66" t="str">
        <f t="shared" si="31"/>
        <v/>
      </c>
    </row>
    <row r="864" spans="2:7" x14ac:dyDescent="0.25">
      <c r="B864" s="80">
        <v>155</v>
      </c>
      <c r="C864" s="112" t="s">
        <v>168</v>
      </c>
      <c r="D864" s="80">
        <v>54.25</v>
      </c>
      <c r="E864" s="84"/>
      <c r="F864" s="85">
        <v>37</v>
      </c>
      <c r="G864" s="66">
        <f t="shared" si="31"/>
        <v>2007.25</v>
      </c>
    </row>
    <row r="865" spans="2:7" x14ac:dyDescent="0.25">
      <c r="B865" s="86"/>
      <c r="C865" s="109"/>
      <c r="D865" s="80"/>
      <c r="E865" s="84"/>
      <c r="F865" s="85"/>
      <c r="G865" s="66" t="str">
        <f t="shared" si="31"/>
        <v/>
      </c>
    </row>
    <row r="866" spans="2:7" ht="30" x14ac:dyDescent="0.25">
      <c r="B866" s="78" t="s">
        <v>446</v>
      </c>
      <c r="C866" s="109"/>
      <c r="D866" s="80"/>
      <c r="E866" s="84"/>
      <c r="F866" s="85"/>
      <c r="G866" s="66" t="str">
        <f t="shared" si="31"/>
        <v/>
      </c>
    </row>
    <row r="867" spans="2:7" ht="45" x14ac:dyDescent="0.25">
      <c r="B867" s="109" t="s">
        <v>320</v>
      </c>
      <c r="C867" s="109"/>
      <c r="D867" s="80"/>
      <c r="E867" s="84"/>
      <c r="F867" s="85"/>
      <c r="G867" s="66" t="str">
        <f t="shared" si="31"/>
        <v/>
      </c>
    </row>
    <row r="868" spans="2:7" ht="45" x14ac:dyDescent="0.25">
      <c r="B868" s="109" t="s">
        <v>321</v>
      </c>
      <c r="C868" s="109"/>
      <c r="D868" s="80"/>
      <c r="E868" s="84"/>
      <c r="F868" s="85"/>
      <c r="G868" s="66" t="str">
        <f t="shared" si="31"/>
        <v/>
      </c>
    </row>
    <row r="869" spans="2:7" ht="75" x14ac:dyDescent="0.25">
      <c r="B869" s="109" t="s">
        <v>322</v>
      </c>
      <c r="C869" s="109"/>
      <c r="D869" s="80"/>
      <c r="E869" s="84"/>
      <c r="F869" s="85"/>
      <c r="G869" s="66" t="str">
        <f t="shared" si="31"/>
        <v/>
      </c>
    </row>
    <row r="870" spans="2:7" ht="30" x14ac:dyDescent="0.25">
      <c r="B870" s="109" t="s">
        <v>323</v>
      </c>
      <c r="C870" s="109"/>
      <c r="D870" s="80"/>
      <c r="E870" s="84"/>
      <c r="F870" s="85"/>
      <c r="G870" s="66" t="str">
        <f t="shared" si="31"/>
        <v/>
      </c>
    </row>
    <row r="871" spans="2:7" x14ac:dyDescent="0.25">
      <c r="B871" s="109" t="s">
        <v>324</v>
      </c>
      <c r="C871" s="109"/>
      <c r="D871" s="80"/>
      <c r="E871" s="84"/>
      <c r="F871" s="85"/>
      <c r="G871" s="66" t="str">
        <f t="shared" si="31"/>
        <v/>
      </c>
    </row>
    <row r="872" spans="2:7" ht="30" x14ac:dyDescent="0.25">
      <c r="B872" s="109" t="s">
        <v>447</v>
      </c>
      <c r="C872" s="109"/>
      <c r="D872" s="80"/>
      <c r="E872" s="84"/>
      <c r="F872" s="85"/>
      <c r="G872" s="66" t="str">
        <f t="shared" si="31"/>
        <v/>
      </c>
    </row>
    <row r="873" spans="2:7" x14ac:dyDescent="0.25">
      <c r="B873" s="109" t="s">
        <v>326</v>
      </c>
      <c r="C873" s="109"/>
      <c r="D873" s="80"/>
      <c r="E873" s="84"/>
      <c r="F873" s="85"/>
      <c r="G873" s="66" t="str">
        <f t="shared" si="31"/>
        <v/>
      </c>
    </row>
    <row r="874" spans="2:7" x14ac:dyDescent="0.25">
      <c r="B874" s="109"/>
      <c r="C874" s="109"/>
      <c r="D874" s="80"/>
      <c r="E874" s="84"/>
      <c r="F874" s="85"/>
      <c r="G874" s="66" t="str">
        <f t="shared" si="31"/>
        <v/>
      </c>
    </row>
    <row r="875" spans="2:7" x14ac:dyDescent="0.25">
      <c r="B875" s="109" t="s">
        <v>299</v>
      </c>
      <c r="C875" s="109"/>
      <c r="D875" s="80"/>
      <c r="E875" s="84"/>
      <c r="F875" s="85"/>
      <c r="G875" s="66" t="str">
        <f t="shared" si="31"/>
        <v/>
      </c>
    </row>
    <row r="876" spans="2:7" x14ac:dyDescent="0.25">
      <c r="B876" s="109"/>
      <c r="C876" s="109" t="s">
        <v>27</v>
      </c>
      <c r="D876" s="120">
        <v>1379.38</v>
      </c>
      <c r="E876" s="84"/>
      <c r="F876" s="85">
        <v>49.35</v>
      </c>
      <c r="G876" s="66">
        <f t="shared" si="31"/>
        <v>68072.403000000006</v>
      </c>
    </row>
    <row r="877" spans="2:7" x14ac:dyDescent="0.25">
      <c r="B877" s="109"/>
      <c r="C877" s="109"/>
      <c r="D877" s="80"/>
      <c r="E877" s="84"/>
      <c r="F877" s="85"/>
      <c r="G877" s="66" t="str">
        <f t="shared" si="31"/>
        <v/>
      </c>
    </row>
    <row r="878" spans="2:7" ht="45" x14ac:dyDescent="0.25">
      <c r="B878" s="109" t="s">
        <v>327</v>
      </c>
      <c r="C878" s="109"/>
      <c r="D878" s="80"/>
      <c r="E878" s="84"/>
      <c r="F878" s="85"/>
      <c r="G878" s="66" t="str">
        <f t="shared" si="31"/>
        <v/>
      </c>
    </row>
    <row r="879" spans="2:7" x14ac:dyDescent="0.25">
      <c r="B879" s="109"/>
      <c r="C879" s="109"/>
      <c r="D879" s="80"/>
      <c r="E879" s="84"/>
      <c r="F879" s="85"/>
      <c r="G879" s="66" t="str">
        <f t="shared" si="31"/>
        <v/>
      </c>
    </row>
    <row r="880" spans="2:7" x14ac:dyDescent="0.25">
      <c r="B880" s="109"/>
      <c r="C880" s="109"/>
      <c r="D880" s="80"/>
      <c r="E880" s="84"/>
      <c r="F880" s="85"/>
      <c r="G880" s="66" t="str">
        <f t="shared" si="31"/>
        <v/>
      </c>
    </row>
    <row r="881" spans="2:7" ht="45" x14ac:dyDescent="0.25">
      <c r="B881" s="78" t="s">
        <v>448</v>
      </c>
      <c r="C881" s="109"/>
      <c r="D881" s="80"/>
      <c r="E881" s="84"/>
      <c r="F881" s="85"/>
      <c r="G881" s="66" t="str">
        <f t="shared" si="31"/>
        <v/>
      </c>
    </row>
    <row r="882" spans="2:7" ht="75" x14ac:dyDescent="0.25">
      <c r="B882" s="109" t="s">
        <v>329</v>
      </c>
      <c r="C882" s="109"/>
      <c r="D882" s="80"/>
      <c r="E882" s="84"/>
      <c r="F882" s="85"/>
      <c r="G882" s="66" t="str">
        <f t="shared" si="31"/>
        <v/>
      </c>
    </row>
    <row r="883" spans="2:7" x14ac:dyDescent="0.25">
      <c r="B883" s="109" t="s">
        <v>330</v>
      </c>
      <c r="C883" s="109"/>
      <c r="D883" s="80"/>
      <c r="E883" s="84"/>
      <c r="F883" s="85"/>
      <c r="G883" s="66" t="str">
        <f t="shared" si="31"/>
        <v/>
      </c>
    </row>
    <row r="884" spans="2:7" ht="90" x14ac:dyDescent="0.25">
      <c r="B884" s="109" t="s">
        <v>331</v>
      </c>
      <c r="C884" s="109"/>
      <c r="D884" s="80"/>
      <c r="E884" s="84"/>
      <c r="F884" s="85"/>
      <c r="G884" s="66" t="str">
        <f t="shared" si="31"/>
        <v/>
      </c>
    </row>
    <row r="885" spans="2:7" x14ac:dyDescent="0.25">
      <c r="B885" s="109" t="s">
        <v>332</v>
      </c>
      <c r="C885" s="109"/>
      <c r="D885" s="80"/>
      <c r="E885" s="84"/>
      <c r="F885" s="85"/>
      <c r="G885" s="66" t="str">
        <f t="shared" si="31"/>
        <v/>
      </c>
    </row>
    <row r="886" spans="2:7" x14ac:dyDescent="0.25">
      <c r="B886" s="109" t="s">
        <v>333</v>
      </c>
      <c r="C886" s="109"/>
      <c r="D886" s="80"/>
      <c r="E886" s="84"/>
      <c r="F886" s="85"/>
      <c r="G886" s="66" t="str">
        <f t="shared" si="31"/>
        <v/>
      </c>
    </row>
    <row r="887" spans="2:7" ht="30" x14ac:dyDescent="0.25">
      <c r="B887" s="109" t="s">
        <v>334</v>
      </c>
      <c r="C887" s="109"/>
      <c r="D887" s="80"/>
      <c r="E887" s="84"/>
      <c r="F887" s="85"/>
      <c r="G887" s="66" t="str">
        <f t="shared" si="31"/>
        <v/>
      </c>
    </row>
    <row r="888" spans="2:7" x14ac:dyDescent="0.25">
      <c r="B888" s="109" t="s">
        <v>335</v>
      </c>
      <c r="C888" s="109"/>
      <c r="D888" s="80"/>
      <c r="E888" s="84"/>
      <c r="F888" s="85"/>
      <c r="G888" s="66" t="str">
        <f t="shared" ref="G888:G938" si="32">IF(D888=0,"",D888*F888)</f>
        <v/>
      </c>
    </row>
    <row r="889" spans="2:7" x14ac:dyDescent="0.25">
      <c r="B889" s="109" t="s">
        <v>336</v>
      </c>
      <c r="C889" s="109"/>
      <c r="D889" s="80"/>
      <c r="E889" s="84"/>
      <c r="F889" s="85"/>
      <c r="G889" s="66" t="str">
        <f t="shared" si="32"/>
        <v/>
      </c>
    </row>
    <row r="890" spans="2:7" ht="30" x14ac:dyDescent="0.25">
      <c r="B890" s="109" t="s">
        <v>337</v>
      </c>
      <c r="C890" s="109"/>
      <c r="D890" s="80"/>
      <c r="E890" s="84"/>
      <c r="F890" s="85"/>
      <c r="G890" s="66" t="str">
        <f t="shared" si="32"/>
        <v/>
      </c>
    </row>
    <row r="891" spans="2:7" ht="45" x14ac:dyDescent="0.25">
      <c r="B891" s="114" t="s">
        <v>338</v>
      </c>
      <c r="C891" s="109"/>
      <c r="D891" s="80"/>
      <c r="E891" s="84"/>
      <c r="F891" s="85"/>
      <c r="G891" s="66" t="str">
        <f t="shared" si="32"/>
        <v/>
      </c>
    </row>
    <row r="892" spans="2:7" x14ac:dyDescent="0.25">
      <c r="B892" s="109" t="s">
        <v>449</v>
      </c>
      <c r="C892" s="109"/>
      <c r="D892" s="80"/>
      <c r="E892" s="84"/>
      <c r="F892" s="85"/>
      <c r="G892" s="66" t="str">
        <f t="shared" si="32"/>
        <v/>
      </c>
    </row>
    <row r="893" spans="2:7" x14ac:dyDescent="0.25">
      <c r="B893" s="109"/>
      <c r="C893" s="109"/>
      <c r="D893" s="80"/>
      <c r="E893" s="84"/>
      <c r="F893" s="85"/>
      <c r="G893" s="66" t="str">
        <f t="shared" si="32"/>
        <v/>
      </c>
    </row>
    <row r="894" spans="2:7" x14ac:dyDescent="0.25">
      <c r="B894" s="109"/>
      <c r="C894" s="109"/>
      <c r="D894" s="80"/>
      <c r="E894" s="84"/>
      <c r="F894" s="85"/>
      <c r="G894" s="66" t="str">
        <f t="shared" si="32"/>
        <v/>
      </c>
    </row>
    <row r="895" spans="2:7" x14ac:dyDescent="0.25">
      <c r="B895" s="109" t="s">
        <v>299</v>
      </c>
      <c r="C895" s="109" t="s">
        <v>27</v>
      </c>
      <c r="D895" s="120">
        <v>3008.72</v>
      </c>
      <c r="E895" s="84"/>
      <c r="F895" s="85">
        <v>73.75</v>
      </c>
      <c r="G895" s="66">
        <f t="shared" si="32"/>
        <v>221893.09999999998</v>
      </c>
    </row>
    <row r="896" spans="2:7" x14ac:dyDescent="0.25">
      <c r="B896" s="109"/>
      <c r="C896" s="109"/>
      <c r="D896" s="80"/>
      <c r="E896" s="84"/>
      <c r="F896" s="85"/>
      <c r="G896" s="66" t="str">
        <f t="shared" si="32"/>
        <v/>
      </c>
    </row>
    <row r="897" spans="2:7" x14ac:dyDescent="0.25">
      <c r="B897" s="109" t="s">
        <v>300</v>
      </c>
      <c r="C897" s="109"/>
      <c r="D897" s="80"/>
      <c r="E897" s="84"/>
      <c r="F897" s="85"/>
      <c r="G897" s="66" t="str">
        <f t="shared" si="32"/>
        <v/>
      </c>
    </row>
    <row r="898" spans="2:7" x14ac:dyDescent="0.25">
      <c r="B898" s="109"/>
      <c r="C898" s="109"/>
      <c r="D898" s="80"/>
      <c r="E898" s="84"/>
      <c r="F898" s="85"/>
      <c r="G898" s="66" t="str">
        <f t="shared" si="32"/>
        <v/>
      </c>
    </row>
    <row r="899" spans="2:7" x14ac:dyDescent="0.25">
      <c r="B899" s="109" t="s">
        <v>340</v>
      </c>
      <c r="C899" s="109"/>
      <c r="D899" s="80"/>
      <c r="E899" s="84"/>
      <c r="F899" s="85"/>
      <c r="G899" s="66" t="str">
        <f t="shared" si="32"/>
        <v/>
      </c>
    </row>
    <row r="900" spans="2:7" x14ac:dyDescent="0.25">
      <c r="B900" s="80">
        <v>190</v>
      </c>
      <c r="C900" s="112" t="s">
        <v>168</v>
      </c>
      <c r="D900" s="80">
        <v>79.8</v>
      </c>
      <c r="E900" s="84"/>
      <c r="F900" s="85">
        <v>67</v>
      </c>
      <c r="G900" s="66">
        <f t="shared" si="32"/>
        <v>5346.5999999999995</v>
      </c>
    </row>
    <row r="901" spans="2:7" x14ac:dyDescent="0.25">
      <c r="B901" s="109"/>
      <c r="C901" s="109"/>
      <c r="D901" s="80"/>
      <c r="E901" s="84"/>
      <c r="F901" s="85"/>
      <c r="G901" s="66" t="str">
        <f t="shared" si="32"/>
        <v/>
      </c>
    </row>
    <row r="902" spans="2:7" ht="30" x14ac:dyDescent="0.25">
      <c r="B902" s="78" t="s">
        <v>450</v>
      </c>
      <c r="C902" s="72"/>
      <c r="D902" s="80"/>
      <c r="E902" s="84"/>
      <c r="F902" s="85"/>
      <c r="G902" s="66" t="str">
        <f t="shared" si="32"/>
        <v/>
      </c>
    </row>
    <row r="903" spans="2:7" x14ac:dyDescent="0.25">
      <c r="B903" s="109"/>
      <c r="C903" s="72"/>
      <c r="D903" s="80"/>
      <c r="E903" s="84"/>
      <c r="F903" s="85"/>
      <c r="G903" s="66" t="str">
        <f t="shared" si="32"/>
        <v/>
      </c>
    </row>
    <row r="904" spans="2:7" x14ac:dyDescent="0.25">
      <c r="B904" s="109" t="s">
        <v>342</v>
      </c>
      <c r="C904" s="72"/>
      <c r="D904" s="80"/>
      <c r="E904" s="84"/>
      <c r="F904" s="85"/>
      <c r="G904" s="66" t="str">
        <f t="shared" si="32"/>
        <v/>
      </c>
    </row>
    <row r="905" spans="2:7" ht="60" x14ac:dyDescent="0.25">
      <c r="B905" s="109" t="s">
        <v>343</v>
      </c>
      <c r="C905" s="109"/>
      <c r="D905" s="80"/>
      <c r="E905" s="84"/>
      <c r="F905" s="85"/>
      <c r="G905" s="66" t="str">
        <f t="shared" si="32"/>
        <v/>
      </c>
    </row>
    <row r="906" spans="2:7" ht="75" x14ac:dyDescent="0.25">
      <c r="B906" s="109" t="s">
        <v>344</v>
      </c>
      <c r="C906" s="109"/>
      <c r="D906" s="80"/>
      <c r="E906" s="84"/>
      <c r="F906" s="85"/>
      <c r="G906" s="66" t="str">
        <f t="shared" si="32"/>
        <v/>
      </c>
    </row>
    <row r="907" spans="2:7" ht="30" x14ac:dyDescent="0.25">
      <c r="B907" s="109" t="s">
        <v>345</v>
      </c>
      <c r="C907" s="109"/>
      <c r="D907" s="80"/>
      <c r="E907" s="84"/>
      <c r="F907" s="85"/>
      <c r="G907" s="66" t="str">
        <f t="shared" si="32"/>
        <v/>
      </c>
    </row>
    <row r="908" spans="2:7" x14ac:dyDescent="0.25">
      <c r="B908" s="109" t="s">
        <v>346</v>
      </c>
      <c r="C908" s="109"/>
      <c r="D908" s="80"/>
      <c r="E908" s="84"/>
      <c r="F908" s="85"/>
      <c r="G908" s="66" t="str">
        <f t="shared" si="32"/>
        <v/>
      </c>
    </row>
    <row r="909" spans="2:7" x14ac:dyDescent="0.25">
      <c r="B909" s="109" t="s">
        <v>347</v>
      </c>
      <c r="C909" s="109"/>
      <c r="D909" s="80"/>
      <c r="E909" s="84"/>
      <c r="F909" s="85"/>
      <c r="G909" s="66" t="str">
        <f t="shared" si="32"/>
        <v/>
      </c>
    </row>
    <row r="910" spans="2:7" x14ac:dyDescent="0.25">
      <c r="B910" s="109"/>
      <c r="C910" s="109" t="s">
        <v>27</v>
      </c>
      <c r="D910" s="120">
        <v>195.32</v>
      </c>
      <c r="E910" s="84"/>
      <c r="F910" s="85">
        <v>65.3</v>
      </c>
      <c r="G910" s="66">
        <f t="shared" si="32"/>
        <v>12754.395999999999</v>
      </c>
    </row>
    <row r="911" spans="2:7" x14ac:dyDescent="0.25">
      <c r="B911" s="109"/>
      <c r="C911" s="109"/>
      <c r="D911" s="80"/>
      <c r="E911" s="84"/>
      <c r="F911" s="85"/>
      <c r="G911" s="66" t="str">
        <f t="shared" si="32"/>
        <v/>
      </c>
    </row>
    <row r="912" spans="2:7" x14ac:dyDescent="0.25">
      <c r="B912" s="109" t="s">
        <v>348</v>
      </c>
      <c r="C912" s="109"/>
      <c r="D912" s="80"/>
      <c r="E912" s="84"/>
      <c r="F912" s="85"/>
      <c r="G912" s="66" t="str">
        <f t="shared" si="32"/>
        <v/>
      </c>
    </row>
    <row r="913" spans="2:7" ht="30" x14ac:dyDescent="0.25">
      <c r="B913" s="109" t="s">
        <v>349</v>
      </c>
      <c r="C913" s="109"/>
      <c r="D913" s="80"/>
      <c r="E913" s="84"/>
      <c r="F913" s="85"/>
      <c r="G913" s="66" t="str">
        <f t="shared" si="32"/>
        <v/>
      </c>
    </row>
    <row r="914" spans="2:7" ht="30" x14ac:dyDescent="0.25">
      <c r="B914" s="109" t="s">
        <v>350</v>
      </c>
      <c r="C914" s="109"/>
      <c r="D914" s="80"/>
      <c r="E914" s="84"/>
      <c r="F914" s="85"/>
      <c r="G914" s="66" t="str">
        <f t="shared" si="32"/>
        <v/>
      </c>
    </row>
    <row r="915" spans="2:7" x14ac:dyDescent="0.25">
      <c r="B915" s="109" t="s">
        <v>351</v>
      </c>
      <c r="C915" s="109"/>
      <c r="D915" s="80"/>
      <c r="E915" s="84"/>
      <c r="F915" s="85"/>
      <c r="G915" s="66" t="str">
        <f t="shared" si="32"/>
        <v/>
      </c>
    </row>
    <row r="916" spans="2:7" x14ac:dyDescent="0.25">
      <c r="B916" s="109" t="s">
        <v>352</v>
      </c>
      <c r="C916" s="109"/>
      <c r="D916" s="80"/>
      <c r="E916" s="84"/>
      <c r="F916" s="85"/>
      <c r="G916" s="66" t="str">
        <f t="shared" si="32"/>
        <v/>
      </c>
    </row>
    <row r="917" spans="2:7" ht="45" x14ac:dyDescent="0.25">
      <c r="B917" s="109" t="s">
        <v>353</v>
      </c>
      <c r="C917" s="109"/>
      <c r="D917" s="80"/>
      <c r="E917" s="84"/>
      <c r="F917" s="85"/>
      <c r="G917" s="66" t="str">
        <f t="shared" si="32"/>
        <v/>
      </c>
    </row>
    <row r="918" spans="2:7" ht="30" x14ac:dyDescent="0.25">
      <c r="B918" s="109" t="s">
        <v>354</v>
      </c>
      <c r="C918" s="109"/>
      <c r="D918" s="80"/>
      <c r="E918" s="84"/>
      <c r="F918" s="85"/>
      <c r="G918" s="66" t="str">
        <f t="shared" si="32"/>
        <v/>
      </c>
    </row>
    <row r="919" spans="2:7" x14ac:dyDescent="0.25">
      <c r="B919" s="109"/>
      <c r="C919" s="109" t="s">
        <v>27</v>
      </c>
      <c r="D919" s="120">
        <v>195.32</v>
      </c>
      <c r="E919" s="84"/>
      <c r="F919" s="85">
        <v>83</v>
      </c>
      <c r="G919" s="66">
        <f t="shared" si="32"/>
        <v>16211.56</v>
      </c>
    </row>
    <row r="920" spans="2:7" x14ac:dyDescent="0.25">
      <c r="B920" s="109"/>
      <c r="C920" s="109"/>
      <c r="D920" s="80"/>
      <c r="E920" s="84"/>
      <c r="F920" s="85"/>
      <c r="G920" s="66" t="str">
        <f t="shared" si="32"/>
        <v/>
      </c>
    </row>
    <row r="921" spans="2:7" ht="30" x14ac:dyDescent="0.25">
      <c r="B921" s="78" t="s">
        <v>451</v>
      </c>
      <c r="C921" s="109"/>
      <c r="D921" s="80"/>
      <c r="E921" s="84"/>
      <c r="F921" s="85"/>
      <c r="G921" s="66" t="str">
        <f t="shared" si="32"/>
        <v/>
      </c>
    </row>
    <row r="922" spans="2:7" x14ac:dyDescent="0.25">
      <c r="B922" s="109"/>
      <c r="C922" s="109"/>
      <c r="D922" s="80"/>
      <c r="E922" s="84"/>
      <c r="F922" s="85"/>
      <c r="G922" s="66" t="str">
        <f t="shared" si="32"/>
        <v/>
      </c>
    </row>
    <row r="923" spans="2:7" ht="60" x14ac:dyDescent="0.25">
      <c r="B923" s="109" t="s">
        <v>343</v>
      </c>
      <c r="C923" s="109"/>
      <c r="D923" s="80"/>
      <c r="E923" s="84"/>
      <c r="F923" s="85"/>
      <c r="G923" s="66" t="str">
        <f t="shared" si="32"/>
        <v/>
      </c>
    </row>
    <row r="924" spans="2:7" ht="75" x14ac:dyDescent="0.25">
      <c r="B924" s="109" t="s">
        <v>344</v>
      </c>
      <c r="C924" s="109"/>
      <c r="D924" s="80"/>
      <c r="E924" s="84"/>
      <c r="F924" s="85"/>
      <c r="G924" s="66" t="str">
        <f t="shared" si="32"/>
        <v/>
      </c>
    </row>
    <row r="925" spans="2:7" ht="30" x14ac:dyDescent="0.25">
      <c r="B925" s="109" t="s">
        <v>345</v>
      </c>
      <c r="C925" s="109"/>
      <c r="D925" s="80"/>
      <c r="E925" s="84"/>
      <c r="F925" s="85"/>
      <c r="G925" s="66" t="str">
        <f t="shared" si="32"/>
        <v/>
      </c>
    </row>
    <row r="926" spans="2:7" x14ac:dyDescent="0.25">
      <c r="B926" s="109" t="s">
        <v>346</v>
      </c>
      <c r="C926" s="109"/>
      <c r="D926" s="80"/>
      <c r="E926" s="84"/>
      <c r="F926" s="85"/>
      <c r="G926" s="66" t="str">
        <f t="shared" si="32"/>
        <v/>
      </c>
    </row>
    <row r="927" spans="2:7" x14ac:dyDescent="0.25">
      <c r="B927" s="109" t="s">
        <v>347</v>
      </c>
      <c r="C927" s="109"/>
      <c r="D927" s="80"/>
      <c r="E927" s="84"/>
      <c r="F927" s="85"/>
      <c r="G927" s="66" t="str">
        <f t="shared" si="32"/>
        <v/>
      </c>
    </row>
    <row r="928" spans="2:7" x14ac:dyDescent="0.25">
      <c r="B928" s="109"/>
      <c r="C928" s="109" t="s">
        <v>27</v>
      </c>
      <c r="D928" s="120">
        <v>253.96</v>
      </c>
      <c r="E928" s="84"/>
      <c r="F928" s="85">
        <v>65.3</v>
      </c>
      <c r="G928" s="66">
        <f t="shared" si="32"/>
        <v>16583.588</v>
      </c>
    </row>
    <row r="929" spans="2:7" x14ac:dyDescent="0.25">
      <c r="B929" s="109"/>
      <c r="C929" s="109"/>
      <c r="D929" s="80"/>
      <c r="E929" s="84"/>
      <c r="F929" s="85"/>
      <c r="G929" s="66" t="str">
        <f t="shared" si="32"/>
        <v/>
      </c>
    </row>
    <row r="930" spans="2:7" x14ac:dyDescent="0.25">
      <c r="B930" s="109" t="s">
        <v>356</v>
      </c>
      <c r="C930" s="109"/>
      <c r="D930" s="80"/>
      <c r="E930" s="84"/>
      <c r="F930" s="85"/>
      <c r="G930" s="66" t="str">
        <f t="shared" si="32"/>
        <v/>
      </c>
    </row>
    <row r="931" spans="2:7" ht="30" x14ac:dyDescent="0.25">
      <c r="B931" s="109" t="s">
        <v>349</v>
      </c>
      <c r="C931" s="109"/>
      <c r="D931" s="80"/>
      <c r="E931" s="84"/>
      <c r="F931" s="85"/>
      <c r="G931" s="66" t="str">
        <f t="shared" si="32"/>
        <v/>
      </c>
    </row>
    <row r="932" spans="2:7" ht="30" x14ac:dyDescent="0.25">
      <c r="B932" s="109" t="s">
        <v>357</v>
      </c>
      <c r="C932" s="109"/>
      <c r="D932" s="80"/>
      <c r="E932" s="84"/>
      <c r="F932" s="85"/>
      <c r="G932" s="66" t="str">
        <f t="shared" si="32"/>
        <v/>
      </c>
    </row>
    <row r="933" spans="2:7" x14ac:dyDescent="0.25">
      <c r="B933" s="109" t="s">
        <v>358</v>
      </c>
      <c r="C933" s="109"/>
      <c r="D933" s="80"/>
      <c r="E933" s="84"/>
      <c r="F933" s="85"/>
      <c r="G933" s="66" t="str">
        <f t="shared" si="32"/>
        <v/>
      </c>
    </row>
    <row r="934" spans="2:7" x14ac:dyDescent="0.25">
      <c r="B934" s="109" t="s">
        <v>359</v>
      </c>
      <c r="C934" s="109"/>
      <c r="D934" s="80"/>
      <c r="E934" s="84"/>
      <c r="F934" s="85"/>
      <c r="G934" s="66" t="str">
        <f t="shared" si="32"/>
        <v/>
      </c>
    </row>
    <row r="935" spans="2:7" x14ac:dyDescent="0.25">
      <c r="B935" s="109" t="s">
        <v>360</v>
      </c>
      <c r="C935" s="109"/>
      <c r="D935" s="80"/>
      <c r="E935" s="84"/>
      <c r="F935" s="85"/>
      <c r="G935" s="66" t="str">
        <f t="shared" si="32"/>
        <v/>
      </c>
    </row>
    <row r="936" spans="2:7" ht="30" x14ac:dyDescent="0.25">
      <c r="B936" s="109" t="s">
        <v>361</v>
      </c>
      <c r="C936" s="109"/>
      <c r="D936" s="80"/>
      <c r="E936" s="84"/>
      <c r="F936" s="85"/>
      <c r="G936" s="66" t="str">
        <f t="shared" si="32"/>
        <v/>
      </c>
    </row>
    <row r="937" spans="2:7" ht="30" x14ac:dyDescent="0.25">
      <c r="B937" s="109" t="s">
        <v>362</v>
      </c>
      <c r="C937" s="109"/>
      <c r="D937" s="80"/>
      <c r="E937" s="84"/>
      <c r="F937" s="85"/>
      <c r="G937" s="66" t="str">
        <f t="shared" si="32"/>
        <v/>
      </c>
    </row>
    <row r="938" spans="2:7" x14ac:dyDescent="0.25">
      <c r="B938" s="109"/>
      <c r="C938" s="109" t="s">
        <v>27</v>
      </c>
      <c r="D938" s="120">
        <v>253.96</v>
      </c>
      <c r="E938" s="84"/>
      <c r="F938" s="85">
        <v>98</v>
      </c>
      <c r="G938" s="66">
        <f t="shared" si="32"/>
        <v>24888.080000000002</v>
      </c>
    </row>
    <row r="940" spans="2:7" ht="30" x14ac:dyDescent="0.25">
      <c r="B940" s="109" t="s">
        <v>350</v>
      </c>
      <c r="C940" s="109"/>
      <c r="D940" s="80"/>
      <c r="E940" s="84"/>
      <c r="F940" s="85"/>
      <c r="G940" s="66" t="str">
        <f t="shared" ref="G940:G960" si="33">IF(D940=0,"",D940*F940)</f>
        <v/>
      </c>
    </row>
    <row r="941" spans="2:7" x14ac:dyDescent="0.25">
      <c r="B941" s="109" t="s">
        <v>351</v>
      </c>
      <c r="C941" s="109"/>
      <c r="D941" s="80"/>
      <c r="E941" s="84"/>
      <c r="F941" s="85"/>
      <c r="G941" s="66" t="str">
        <f t="shared" si="33"/>
        <v/>
      </c>
    </row>
    <row r="942" spans="2:7" x14ac:dyDescent="0.25">
      <c r="B942" s="109" t="s">
        <v>352</v>
      </c>
      <c r="C942" s="109"/>
      <c r="D942" s="80"/>
      <c r="E942" s="84"/>
      <c r="F942" s="85"/>
      <c r="G942" s="66" t="str">
        <f t="shared" si="33"/>
        <v/>
      </c>
    </row>
    <row r="943" spans="2:7" ht="45" x14ac:dyDescent="0.25">
      <c r="B943" s="109" t="s">
        <v>353</v>
      </c>
      <c r="C943" s="109"/>
      <c r="D943" s="80"/>
      <c r="E943" s="84"/>
      <c r="F943" s="85"/>
      <c r="G943" s="66" t="str">
        <f t="shared" si="33"/>
        <v/>
      </c>
    </row>
    <row r="944" spans="2:7" x14ac:dyDescent="0.25">
      <c r="B944" s="109" t="s">
        <v>364</v>
      </c>
      <c r="C944" s="109"/>
      <c r="D944" s="80"/>
      <c r="E944" s="84"/>
      <c r="F944" s="85"/>
      <c r="G944" s="66" t="str">
        <f t="shared" si="33"/>
        <v/>
      </c>
    </row>
    <row r="945" spans="2:7" x14ac:dyDescent="0.25">
      <c r="B945" s="109"/>
      <c r="C945" s="109" t="s">
        <v>27</v>
      </c>
      <c r="D945" s="80">
        <v>169.78000000000003</v>
      </c>
      <c r="E945" s="84"/>
      <c r="F945" s="85">
        <v>85.97</v>
      </c>
      <c r="G945" s="66">
        <f t="shared" si="33"/>
        <v>14595.986600000002</v>
      </c>
    </row>
    <row r="946" spans="2:7" x14ac:dyDescent="0.25">
      <c r="B946" s="109"/>
      <c r="C946" s="109"/>
      <c r="D946" s="80"/>
      <c r="E946" s="84"/>
      <c r="F946" s="85"/>
      <c r="G946" s="66" t="str">
        <f t="shared" si="33"/>
        <v/>
      </c>
    </row>
    <row r="947" spans="2:7" ht="30" x14ac:dyDescent="0.25">
      <c r="B947" s="109" t="s">
        <v>365</v>
      </c>
      <c r="C947" s="109"/>
      <c r="D947" s="80"/>
      <c r="E947" s="84"/>
      <c r="F947" s="85"/>
      <c r="G947" s="66" t="str">
        <f t="shared" si="33"/>
        <v/>
      </c>
    </row>
    <row r="948" spans="2:7" x14ac:dyDescent="0.25">
      <c r="B948" s="109" t="s">
        <v>366</v>
      </c>
      <c r="C948" s="109"/>
      <c r="D948" s="80"/>
      <c r="E948" s="84"/>
      <c r="F948" s="85"/>
      <c r="G948" s="66" t="str">
        <f t="shared" si="33"/>
        <v/>
      </c>
    </row>
    <row r="949" spans="2:7" x14ac:dyDescent="0.25">
      <c r="B949" s="109" t="s">
        <v>367</v>
      </c>
      <c r="C949" s="109"/>
      <c r="D949" s="80"/>
      <c r="E949" s="84"/>
      <c r="F949" s="85"/>
      <c r="G949" s="66" t="str">
        <f t="shared" si="33"/>
        <v/>
      </c>
    </row>
    <row r="950" spans="2:7" ht="45" x14ac:dyDescent="0.25">
      <c r="B950" s="109" t="s">
        <v>368</v>
      </c>
      <c r="C950" s="109"/>
      <c r="D950" s="80"/>
      <c r="E950" s="84"/>
      <c r="F950" s="85"/>
      <c r="G950" s="66" t="str">
        <f t="shared" si="33"/>
        <v/>
      </c>
    </row>
    <row r="951" spans="2:7" x14ac:dyDescent="0.25">
      <c r="B951" s="109" t="s">
        <v>364</v>
      </c>
      <c r="C951" s="109"/>
      <c r="D951" s="80"/>
      <c r="E951" s="84"/>
      <c r="F951" s="85"/>
      <c r="G951" s="66" t="str">
        <f t="shared" si="33"/>
        <v/>
      </c>
    </row>
    <row r="952" spans="2:7" x14ac:dyDescent="0.25">
      <c r="B952" s="109"/>
      <c r="C952" s="109" t="s">
        <v>27</v>
      </c>
      <c r="D952" s="80">
        <v>127.69999999999999</v>
      </c>
      <c r="E952" s="84"/>
      <c r="F952" s="85">
        <v>85.97</v>
      </c>
      <c r="G952" s="66">
        <f t="shared" si="33"/>
        <v>10978.368999999999</v>
      </c>
    </row>
    <row r="953" spans="2:7" x14ac:dyDescent="0.25">
      <c r="B953" s="109"/>
      <c r="C953" s="109"/>
      <c r="D953" s="80"/>
      <c r="E953" s="84"/>
      <c r="F953" s="85"/>
      <c r="G953" s="66" t="str">
        <f t="shared" si="33"/>
        <v/>
      </c>
    </row>
    <row r="954" spans="2:7" ht="30" x14ac:dyDescent="0.25">
      <c r="B954" s="109" t="s">
        <v>369</v>
      </c>
      <c r="C954" s="109"/>
      <c r="D954" s="80"/>
      <c r="E954" s="84"/>
      <c r="F954" s="85"/>
      <c r="G954" s="66" t="str">
        <f t="shared" si="33"/>
        <v/>
      </c>
    </row>
    <row r="955" spans="2:7" x14ac:dyDescent="0.25">
      <c r="B955" s="109" t="s">
        <v>358</v>
      </c>
      <c r="C955" s="109"/>
      <c r="D955" s="80"/>
      <c r="E955" s="84"/>
      <c r="F955" s="85"/>
      <c r="G955" s="66" t="str">
        <f t="shared" si="33"/>
        <v/>
      </c>
    </row>
    <row r="956" spans="2:7" x14ac:dyDescent="0.25">
      <c r="B956" s="109" t="s">
        <v>359</v>
      </c>
      <c r="C956" s="109"/>
      <c r="D956" s="80"/>
      <c r="E956" s="84"/>
      <c r="F956" s="85"/>
      <c r="G956" s="66" t="str">
        <f t="shared" si="33"/>
        <v/>
      </c>
    </row>
    <row r="957" spans="2:7" x14ac:dyDescent="0.25">
      <c r="B957" s="109" t="s">
        <v>360</v>
      </c>
      <c r="C957" s="109"/>
      <c r="D957" s="80"/>
      <c r="E957" s="84"/>
      <c r="F957" s="85"/>
      <c r="G957" s="66" t="str">
        <f t="shared" si="33"/>
        <v/>
      </c>
    </row>
    <row r="958" spans="2:7" ht="30" x14ac:dyDescent="0.25">
      <c r="B958" s="109" t="s">
        <v>361</v>
      </c>
      <c r="C958" s="109"/>
      <c r="D958" s="80"/>
      <c r="E958" s="84"/>
      <c r="F958" s="85"/>
      <c r="G958" s="66" t="str">
        <f t="shared" si="33"/>
        <v/>
      </c>
    </row>
    <row r="959" spans="2:7" ht="30" x14ac:dyDescent="0.25">
      <c r="B959" s="109" t="s">
        <v>370</v>
      </c>
      <c r="C959" s="109"/>
      <c r="D959" s="80"/>
      <c r="E959" s="84"/>
      <c r="F959" s="85"/>
      <c r="G959" s="66" t="str">
        <f t="shared" si="33"/>
        <v/>
      </c>
    </row>
    <row r="960" spans="2:7" x14ac:dyDescent="0.25">
      <c r="B960" s="77"/>
      <c r="C960" s="77" t="s">
        <v>27</v>
      </c>
      <c r="D960" s="144">
        <v>366.12500000000011</v>
      </c>
      <c r="E960" s="131"/>
      <c r="F960" s="101">
        <v>99.35</v>
      </c>
      <c r="G960" s="67">
        <f t="shared" si="33"/>
        <v>36374.51875000001</v>
      </c>
    </row>
    <row r="961" spans="2:7" x14ac:dyDescent="0.25">
      <c r="B961" s="109"/>
      <c r="C961" s="109"/>
      <c r="D961" s="80"/>
      <c r="E961" s="84"/>
      <c r="F961" s="85"/>
      <c r="G961" s="66"/>
    </row>
    <row r="962" spans="2:7" x14ac:dyDescent="0.25">
      <c r="B962" s="109"/>
      <c r="C962" s="109"/>
      <c r="D962" s="80">
        <f>SUM(D833:D961)</f>
        <v>11489.254999999999</v>
      </c>
      <c r="E962" s="84"/>
      <c r="F962" s="85"/>
      <c r="G962" s="66"/>
    </row>
    <row r="964" spans="2:7" x14ac:dyDescent="0.25">
      <c r="B964" s="60" t="s">
        <v>285</v>
      </c>
    </row>
    <row r="966" spans="2:7" ht="120" x14ac:dyDescent="0.25">
      <c r="B966" s="86" t="s">
        <v>371</v>
      </c>
      <c r="C966" s="87"/>
      <c r="D966" s="80"/>
      <c r="E966" s="84"/>
      <c r="F966" s="85"/>
      <c r="G966" s="66" t="str">
        <f t="shared" ref="G966:G977" si="34">IF(D966=0,"",D966*F966)</f>
        <v/>
      </c>
    </row>
    <row r="967" spans="2:7" ht="30" x14ac:dyDescent="0.25">
      <c r="B967" s="86" t="s">
        <v>160</v>
      </c>
      <c r="C967" s="87"/>
      <c r="D967" s="80"/>
      <c r="E967" s="84"/>
      <c r="F967" s="85"/>
      <c r="G967" s="66" t="str">
        <f t="shared" si="34"/>
        <v/>
      </c>
    </row>
    <row r="968" spans="2:7" x14ac:dyDescent="0.25">
      <c r="B968" s="109" t="s">
        <v>26</v>
      </c>
      <c r="C968" s="109" t="s">
        <v>27</v>
      </c>
      <c r="D968" s="117">
        <v>5976.0999999999985</v>
      </c>
      <c r="E968" s="84"/>
      <c r="F968" s="85">
        <v>7.49</v>
      </c>
      <c r="G968" s="66">
        <f t="shared" si="34"/>
        <v>44760.988999999987</v>
      </c>
    </row>
    <row r="969" spans="2:7" x14ac:dyDescent="0.25">
      <c r="B969" s="109"/>
      <c r="C969" s="109"/>
      <c r="D969" s="80"/>
      <c r="E969" s="84"/>
      <c r="F969" s="85"/>
      <c r="G969" s="66" t="str">
        <f t="shared" si="34"/>
        <v/>
      </c>
    </row>
    <row r="970" spans="2:7" x14ac:dyDescent="0.25">
      <c r="B970" s="109" t="s">
        <v>372</v>
      </c>
      <c r="C970" s="109"/>
      <c r="D970" s="80"/>
      <c r="E970" s="84"/>
      <c r="F970" s="85"/>
      <c r="G970" s="66" t="str">
        <f t="shared" si="34"/>
        <v/>
      </c>
    </row>
    <row r="971" spans="2:7" x14ac:dyDescent="0.25">
      <c r="B971" s="109"/>
      <c r="C971" s="109"/>
      <c r="D971" s="80"/>
      <c r="E971" s="84"/>
      <c r="F971" s="85"/>
      <c r="G971" s="66" t="str">
        <f t="shared" si="34"/>
        <v/>
      </c>
    </row>
    <row r="972" spans="2:7" ht="105" x14ac:dyDescent="0.25">
      <c r="B972" s="86" t="s">
        <v>373</v>
      </c>
      <c r="C972" s="87"/>
      <c r="D972" s="80"/>
      <c r="E972" s="84"/>
      <c r="F972" s="85"/>
      <c r="G972" s="66" t="str">
        <f t="shared" si="34"/>
        <v/>
      </c>
    </row>
    <row r="973" spans="2:7" ht="30" x14ac:dyDescent="0.25">
      <c r="B973" s="86" t="s">
        <v>160</v>
      </c>
      <c r="C973" s="87"/>
      <c r="D973" s="80"/>
      <c r="E973" s="84"/>
      <c r="F973" s="85"/>
      <c r="G973" s="66" t="str">
        <f t="shared" si="34"/>
        <v/>
      </c>
    </row>
    <row r="974" spans="2:7" x14ac:dyDescent="0.25">
      <c r="B974" s="109" t="s">
        <v>26</v>
      </c>
      <c r="C974" s="109" t="s">
        <v>27</v>
      </c>
      <c r="D974" s="117">
        <v>2944.51</v>
      </c>
      <c r="E974" s="84"/>
      <c r="F974" s="85">
        <v>7.31</v>
      </c>
      <c r="G974" s="66">
        <f t="shared" si="34"/>
        <v>21524.3681</v>
      </c>
    </row>
    <row r="975" spans="2:7" x14ac:dyDescent="0.25">
      <c r="B975" s="109"/>
      <c r="C975" s="109"/>
      <c r="D975" s="80"/>
      <c r="E975" s="84"/>
      <c r="F975" s="85"/>
      <c r="G975" s="66" t="str">
        <f t="shared" si="34"/>
        <v/>
      </c>
    </row>
    <row r="976" spans="2:7" x14ac:dyDescent="0.25">
      <c r="B976" s="109" t="s">
        <v>374</v>
      </c>
      <c r="C976" s="109"/>
      <c r="D976" s="80"/>
      <c r="E976" s="84"/>
      <c r="F976" s="85"/>
      <c r="G976" s="69" t="str">
        <f t="shared" si="34"/>
        <v/>
      </c>
    </row>
    <row r="977" spans="2:7" x14ac:dyDescent="0.25">
      <c r="B977" s="77"/>
      <c r="C977" s="77" t="s">
        <v>27</v>
      </c>
      <c r="D977" s="144">
        <v>48.5</v>
      </c>
      <c r="E977" s="131"/>
      <c r="F977" s="101">
        <v>7.31</v>
      </c>
      <c r="G977" s="67">
        <f t="shared" si="34"/>
        <v>354.53499999999997</v>
      </c>
    </row>
    <row r="979" spans="2:7" x14ac:dyDescent="0.25">
      <c r="D979" s="66">
        <f>SUM(D968:D978)</f>
        <v>8969.1099999999988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T1058"/>
  <sheetViews>
    <sheetView view="pageBreakPreview" topLeftCell="A46" zoomScale="75" zoomScaleNormal="100" zoomScaleSheetLayoutView="75" workbookViewId="0">
      <selection activeCell="J24" sqref="J24"/>
    </sheetView>
  </sheetViews>
  <sheetFormatPr defaultRowHeight="15" x14ac:dyDescent="0.25"/>
  <cols>
    <col min="1" max="1" width="9.42578125" style="63" customWidth="1"/>
    <col min="2" max="2" width="50.140625" style="63" customWidth="1"/>
    <col min="3" max="3" width="9.140625" style="63"/>
    <col min="4" max="4" width="13.85546875" style="63" customWidth="1"/>
    <col min="5" max="6" width="3.28515625" style="63" customWidth="1"/>
    <col min="7" max="7" width="15" style="63" customWidth="1"/>
    <col min="8" max="8" width="14.7109375" style="63" customWidth="1"/>
    <col min="9" max="9" width="1.42578125" style="63" customWidth="1"/>
    <col min="10" max="10" width="7.7109375" style="63" customWidth="1"/>
    <col min="11" max="11" width="5" style="63" customWidth="1"/>
    <col min="12" max="12" width="15.140625" style="63" customWidth="1"/>
    <col min="13" max="13" width="13.28515625" style="63" customWidth="1"/>
    <col min="14" max="14" width="1.5703125" style="63" customWidth="1"/>
    <col min="15" max="15" width="8.140625" style="63" customWidth="1"/>
    <col min="16" max="16" width="6.140625" style="63" customWidth="1"/>
    <col min="17" max="17" width="15.140625" style="63" customWidth="1"/>
    <col min="18" max="18" width="13.28515625" style="63" customWidth="1"/>
    <col min="19" max="19" width="1.5703125" style="63" customWidth="1"/>
    <col min="20" max="20" width="8.140625" style="63" customWidth="1"/>
    <col min="21" max="16384" width="9.140625" style="63"/>
  </cols>
  <sheetData>
    <row r="2" spans="1:20" x14ac:dyDescent="0.25">
      <c r="A2" s="18" t="s">
        <v>0</v>
      </c>
      <c r="B2" s="18" t="s">
        <v>456</v>
      </c>
    </row>
    <row r="4" spans="1:20" x14ac:dyDescent="0.25">
      <c r="G4" s="152" t="s">
        <v>493</v>
      </c>
      <c r="H4" s="148"/>
      <c r="L4" s="152" t="s">
        <v>493</v>
      </c>
      <c r="M4" s="148"/>
      <c r="Q4" s="152" t="s">
        <v>493</v>
      </c>
      <c r="R4" s="148"/>
    </row>
    <row r="5" spans="1:20" x14ac:dyDescent="0.25">
      <c r="A5" s="134" t="s">
        <v>2</v>
      </c>
      <c r="G5" s="153">
        <v>41078</v>
      </c>
      <c r="H5" s="147"/>
      <c r="J5" s="145" t="s">
        <v>496</v>
      </c>
      <c r="L5" s="153">
        <v>41142</v>
      </c>
      <c r="M5" s="147"/>
      <c r="O5" s="145" t="s">
        <v>496</v>
      </c>
      <c r="Q5" s="153">
        <v>41470</v>
      </c>
      <c r="R5" s="147"/>
      <c r="T5" s="145" t="s">
        <v>496</v>
      </c>
    </row>
    <row r="6" spans="1:20" x14ac:dyDescent="0.25">
      <c r="B6" s="18" t="s">
        <v>381</v>
      </c>
      <c r="G6" s="145" t="s">
        <v>494</v>
      </c>
      <c r="H6" s="145" t="s">
        <v>495</v>
      </c>
      <c r="J6" s="154" t="s">
        <v>497</v>
      </c>
      <c r="L6" s="145" t="s">
        <v>494</v>
      </c>
      <c r="M6" s="145" t="s">
        <v>495</v>
      </c>
      <c r="O6" s="154" t="s">
        <v>497</v>
      </c>
      <c r="Q6" s="145" t="s">
        <v>494</v>
      </c>
      <c r="R6" s="145" t="s">
        <v>495</v>
      </c>
      <c r="T6" s="154" t="s">
        <v>497</v>
      </c>
    </row>
    <row r="7" spans="1:20" x14ac:dyDescent="0.25">
      <c r="B7" s="63" t="s">
        <v>375</v>
      </c>
      <c r="C7" s="70" t="s">
        <v>4</v>
      </c>
      <c r="D7" s="71">
        <v>581.09400000000005</v>
      </c>
      <c r="L7" s="146">
        <v>41131</v>
      </c>
      <c r="M7" s="146">
        <v>41164</v>
      </c>
      <c r="O7" s="63">
        <f>_xlfn.DAYS(M7,L7)</f>
        <v>33</v>
      </c>
      <c r="Q7" s="146"/>
      <c r="R7" s="146"/>
      <c r="T7" s="63">
        <f>_xlfn.DAYS(R7,Q7)</f>
        <v>0</v>
      </c>
    </row>
    <row r="8" spans="1:20" x14ac:dyDescent="0.25">
      <c r="B8" s="63" t="s">
        <v>376</v>
      </c>
      <c r="C8" s="72" t="s">
        <v>4</v>
      </c>
      <c r="D8" s="71">
        <v>3486.5640000000008</v>
      </c>
      <c r="G8" s="146">
        <v>41148</v>
      </c>
      <c r="H8" s="146">
        <v>41187</v>
      </c>
      <c r="J8" s="63">
        <f>_xlfn.DAYS(H8,G8)</f>
        <v>39</v>
      </c>
      <c r="L8" s="146">
        <v>41143</v>
      </c>
      <c r="M8" s="146">
        <v>41172</v>
      </c>
      <c r="O8" s="63">
        <f>_xlfn.DAYS(M8,L8)</f>
        <v>29</v>
      </c>
      <c r="Q8" s="146"/>
      <c r="R8" s="146"/>
      <c r="T8" s="63">
        <f>_xlfn.DAYS(R8,Q8)</f>
        <v>0</v>
      </c>
    </row>
    <row r="9" spans="1:20" x14ac:dyDescent="0.25">
      <c r="B9" s="63" t="s">
        <v>377</v>
      </c>
      <c r="C9" s="70" t="s">
        <v>4</v>
      </c>
      <c r="D9" s="73">
        <v>1709.6325000000002</v>
      </c>
      <c r="G9" s="146">
        <v>41555</v>
      </c>
      <c r="H9" s="146">
        <v>41593</v>
      </c>
      <c r="J9" s="63">
        <f>_xlfn.DAYS(H9,G9)</f>
        <v>38</v>
      </c>
      <c r="L9" s="146">
        <v>41190</v>
      </c>
      <c r="M9" s="146">
        <v>41223</v>
      </c>
      <c r="O9" s="63">
        <f>_xlfn.DAYS(M9,L9)</f>
        <v>33</v>
      </c>
      <c r="Q9" s="146"/>
      <c r="R9" s="146"/>
      <c r="T9" s="63">
        <f>_xlfn.DAYS(R9,Q9)</f>
        <v>0</v>
      </c>
    </row>
    <row r="10" spans="1:20" x14ac:dyDescent="0.25">
      <c r="B10" s="141" t="s">
        <v>378</v>
      </c>
      <c r="C10" s="70" t="s">
        <v>4</v>
      </c>
      <c r="D10" s="108">
        <v>5187.0591000000004</v>
      </c>
    </row>
    <row r="11" spans="1:20" x14ac:dyDescent="0.25">
      <c r="B11" s="149" t="s">
        <v>501</v>
      </c>
      <c r="C11" s="70"/>
      <c r="D11" s="71">
        <f>D10/4</f>
        <v>1296.7647750000001</v>
      </c>
      <c r="G11" s="146">
        <v>41597</v>
      </c>
      <c r="H11" s="146">
        <v>41627</v>
      </c>
      <c r="J11" s="160">
        <f t="shared" ref="J11:J67" si="0">_xlfn.DAYS(H11,G11)</f>
        <v>30</v>
      </c>
      <c r="K11" s="160"/>
      <c r="L11" s="179">
        <v>41232</v>
      </c>
      <c r="M11" s="179">
        <v>41258</v>
      </c>
      <c r="N11" s="160"/>
      <c r="O11" s="160">
        <f t="shared" ref="O11:O72" si="1">_xlfn.DAYS(M11,L11)</f>
        <v>26</v>
      </c>
      <c r="Q11" s="146"/>
      <c r="R11" s="146"/>
      <c r="T11" s="63">
        <f t="shared" ref="T11:T14" si="2">_xlfn.DAYS(R11,Q11)</f>
        <v>0</v>
      </c>
    </row>
    <row r="12" spans="1:20" x14ac:dyDescent="0.25">
      <c r="B12" s="149" t="s">
        <v>498</v>
      </c>
      <c r="C12" s="70"/>
      <c r="D12" s="71">
        <f>D10/4</f>
        <v>1296.7647750000001</v>
      </c>
      <c r="G12" s="146">
        <v>41281</v>
      </c>
      <c r="H12" s="146">
        <v>41302</v>
      </c>
      <c r="J12" s="160">
        <f t="shared" si="0"/>
        <v>21</v>
      </c>
      <c r="K12" s="160"/>
      <c r="L12" s="179">
        <v>41277</v>
      </c>
      <c r="M12" s="179">
        <v>41295</v>
      </c>
      <c r="N12" s="160"/>
      <c r="O12" s="160">
        <f t="shared" si="1"/>
        <v>18</v>
      </c>
      <c r="Q12" s="146"/>
      <c r="R12" s="146"/>
      <c r="T12" s="63">
        <f t="shared" si="2"/>
        <v>0</v>
      </c>
    </row>
    <row r="13" spans="1:20" x14ac:dyDescent="0.25">
      <c r="B13" s="149" t="s">
        <v>499</v>
      </c>
      <c r="C13" s="70"/>
      <c r="D13" s="71">
        <f>D10/4</f>
        <v>1296.7647750000001</v>
      </c>
      <c r="G13" s="146">
        <v>41305</v>
      </c>
      <c r="H13" s="146">
        <v>41330</v>
      </c>
      <c r="J13" s="160">
        <f t="shared" si="0"/>
        <v>25</v>
      </c>
      <c r="K13" s="160"/>
      <c r="L13" s="179">
        <v>41305</v>
      </c>
      <c r="M13" s="179">
        <v>41326</v>
      </c>
      <c r="N13" s="160"/>
      <c r="O13" s="160">
        <f t="shared" si="1"/>
        <v>21</v>
      </c>
      <c r="Q13" s="146"/>
      <c r="R13" s="146"/>
      <c r="T13" s="63">
        <f t="shared" si="2"/>
        <v>0</v>
      </c>
    </row>
    <row r="14" spans="1:20" x14ac:dyDescent="0.25">
      <c r="B14" s="150" t="s">
        <v>500</v>
      </c>
      <c r="C14" s="74"/>
      <c r="D14" s="75">
        <f>D10/4</f>
        <v>1296.7647750000001</v>
      </c>
      <c r="G14" s="151">
        <v>41334</v>
      </c>
      <c r="H14" s="146">
        <v>41353</v>
      </c>
      <c r="J14" s="180">
        <f t="shared" si="0"/>
        <v>19</v>
      </c>
      <c r="K14" s="180"/>
      <c r="L14" s="179">
        <v>41334</v>
      </c>
      <c r="M14" s="179">
        <v>41349</v>
      </c>
      <c r="N14" s="160"/>
      <c r="O14" s="180">
        <f t="shared" si="1"/>
        <v>15</v>
      </c>
      <c r="P14" s="64"/>
      <c r="Q14" s="146"/>
      <c r="R14" s="146"/>
      <c r="T14" s="63">
        <f t="shared" si="2"/>
        <v>0</v>
      </c>
    </row>
    <row r="15" spans="1:20" x14ac:dyDescent="0.25">
      <c r="B15" s="18" t="s">
        <v>379</v>
      </c>
      <c r="C15" s="70" t="s">
        <v>4</v>
      </c>
      <c r="D15" s="76">
        <f ca="1">SUM(D7:D15)</f>
        <v>10964.349600000001</v>
      </c>
      <c r="J15" s="181">
        <f>SUM(J11:J14)</f>
        <v>95</v>
      </c>
      <c r="K15" s="160"/>
      <c r="L15" s="160"/>
      <c r="M15" s="160"/>
      <c r="N15" s="160"/>
      <c r="O15" s="181">
        <f>SUM(O11:O14)</f>
        <v>80</v>
      </c>
    </row>
    <row r="16" spans="1:20" x14ac:dyDescent="0.25">
      <c r="J16" s="160"/>
      <c r="K16" s="160"/>
      <c r="L16" s="160"/>
      <c r="M16" s="160"/>
      <c r="N16" s="160"/>
      <c r="O16" s="160"/>
    </row>
    <row r="17" spans="2:20" x14ac:dyDescent="0.25">
      <c r="C17" s="70"/>
      <c r="D17" s="73"/>
      <c r="J17" s="160"/>
      <c r="K17" s="160"/>
      <c r="L17" s="160"/>
      <c r="M17" s="160"/>
      <c r="N17" s="160"/>
      <c r="O17" s="160"/>
    </row>
    <row r="18" spans="2:20" x14ac:dyDescent="0.25">
      <c r="B18" s="61" t="s">
        <v>382</v>
      </c>
      <c r="C18" s="70"/>
      <c r="D18" s="71"/>
    </row>
    <row r="19" spans="2:20" x14ac:dyDescent="0.25">
      <c r="B19" s="141" t="s">
        <v>380</v>
      </c>
      <c r="C19" s="70" t="s">
        <v>27</v>
      </c>
      <c r="D19" s="108">
        <f>D449</f>
        <v>14274.039999999999</v>
      </c>
      <c r="G19" s="156">
        <v>41442</v>
      </c>
      <c r="H19" s="156">
        <v>41488</v>
      </c>
      <c r="J19" s="63">
        <f t="shared" si="0"/>
        <v>46</v>
      </c>
      <c r="L19" s="156">
        <v>41365</v>
      </c>
      <c r="M19" s="156">
        <v>41474</v>
      </c>
      <c r="O19" s="63">
        <f t="shared" si="1"/>
        <v>109</v>
      </c>
      <c r="Q19" s="156">
        <v>41463</v>
      </c>
      <c r="R19" s="156">
        <v>41530</v>
      </c>
      <c r="T19" s="63">
        <f t="shared" ref="T19:T24" si="3">_xlfn.DAYS(R19,Q19)</f>
        <v>67</v>
      </c>
    </row>
    <row r="20" spans="2:20" x14ac:dyDescent="0.25">
      <c r="B20" s="155" t="s">
        <v>502</v>
      </c>
      <c r="C20" s="70"/>
      <c r="D20" s="71"/>
      <c r="G20" s="146"/>
      <c r="H20" s="146"/>
      <c r="L20" s="146">
        <v>41365</v>
      </c>
      <c r="M20" s="146">
        <v>41384</v>
      </c>
      <c r="O20" s="63">
        <f t="shared" si="1"/>
        <v>19</v>
      </c>
      <c r="Q20" s="146">
        <v>41474</v>
      </c>
      <c r="R20" s="146">
        <v>41488</v>
      </c>
      <c r="T20" s="63">
        <f t="shared" si="3"/>
        <v>14</v>
      </c>
    </row>
    <row r="21" spans="2:20" x14ac:dyDescent="0.25">
      <c r="B21" s="149" t="s">
        <v>501</v>
      </c>
      <c r="C21" s="70"/>
      <c r="D21" s="71"/>
      <c r="G21" s="146"/>
      <c r="H21" s="146"/>
      <c r="L21" s="146">
        <v>41421</v>
      </c>
      <c r="M21" s="146">
        <v>41440</v>
      </c>
      <c r="O21" s="63">
        <f t="shared" si="1"/>
        <v>19</v>
      </c>
      <c r="Q21" s="146">
        <v>41463</v>
      </c>
      <c r="R21" s="146">
        <v>41480</v>
      </c>
      <c r="T21" s="63">
        <f t="shared" si="3"/>
        <v>17</v>
      </c>
    </row>
    <row r="22" spans="2:20" x14ac:dyDescent="0.25">
      <c r="B22" s="149" t="s">
        <v>498</v>
      </c>
      <c r="C22" s="70"/>
      <c r="D22" s="71"/>
      <c r="G22" s="146"/>
      <c r="H22" s="146"/>
      <c r="L22" s="146">
        <v>41426</v>
      </c>
      <c r="M22" s="146">
        <v>41466</v>
      </c>
      <c r="O22" s="63">
        <f t="shared" si="1"/>
        <v>40</v>
      </c>
      <c r="Q22" s="146">
        <v>41474</v>
      </c>
      <c r="R22" s="146">
        <v>41498</v>
      </c>
      <c r="T22" s="63">
        <f t="shared" si="3"/>
        <v>24</v>
      </c>
    </row>
    <row r="23" spans="2:20" x14ac:dyDescent="0.25">
      <c r="B23" s="149" t="s">
        <v>499</v>
      </c>
      <c r="C23" s="70"/>
      <c r="D23" s="71"/>
      <c r="G23" s="146"/>
      <c r="H23" s="146"/>
      <c r="L23" s="146">
        <v>41435</v>
      </c>
      <c r="M23" s="146">
        <v>41474</v>
      </c>
      <c r="O23" s="63">
        <f t="shared" si="1"/>
        <v>39</v>
      </c>
      <c r="Q23" s="146">
        <v>41492</v>
      </c>
      <c r="R23" s="146">
        <v>41514</v>
      </c>
      <c r="T23" s="63">
        <f t="shared" si="3"/>
        <v>22</v>
      </c>
    </row>
    <row r="24" spans="2:20" x14ac:dyDescent="0.25">
      <c r="B24" s="150" t="s">
        <v>500</v>
      </c>
      <c r="C24" s="74"/>
      <c r="D24" s="75"/>
      <c r="G24" s="146"/>
      <c r="H24" s="146"/>
      <c r="L24" s="146">
        <v>41435</v>
      </c>
      <c r="M24" s="146">
        <v>41474</v>
      </c>
      <c r="O24" s="63">
        <f t="shared" si="1"/>
        <v>39</v>
      </c>
      <c r="Q24" s="146">
        <v>41508</v>
      </c>
      <c r="R24" s="146">
        <v>41530</v>
      </c>
      <c r="T24" s="63">
        <f t="shared" si="3"/>
        <v>22</v>
      </c>
    </row>
    <row r="25" spans="2:20" x14ac:dyDescent="0.25">
      <c r="B25" s="62" t="s">
        <v>383</v>
      </c>
      <c r="C25" s="70" t="s">
        <v>27</v>
      </c>
      <c r="D25" s="76">
        <f>SUM(D19)</f>
        <v>14274.039999999999</v>
      </c>
      <c r="G25" s="146"/>
      <c r="H25" s="146"/>
    </row>
    <row r="26" spans="2:20" x14ac:dyDescent="0.25">
      <c r="B26" s="141"/>
      <c r="C26" s="70"/>
      <c r="D26" s="71"/>
      <c r="E26" s="141"/>
      <c r="F26" s="141"/>
    </row>
    <row r="27" spans="2:20" x14ac:dyDescent="0.25">
      <c r="C27" s="70"/>
      <c r="D27" s="73"/>
      <c r="F27" s="66"/>
    </row>
    <row r="28" spans="2:20" x14ac:dyDescent="0.25">
      <c r="B28" s="18" t="s">
        <v>136</v>
      </c>
      <c r="C28" s="70"/>
      <c r="D28" s="73"/>
    </row>
    <row r="29" spans="2:20" x14ac:dyDescent="0.25">
      <c r="B29" s="18"/>
      <c r="C29" s="70"/>
      <c r="D29" s="73"/>
    </row>
    <row r="30" spans="2:20" x14ac:dyDescent="0.25">
      <c r="B30" s="18" t="s">
        <v>137</v>
      </c>
      <c r="C30" s="70"/>
      <c r="D30" s="73"/>
    </row>
    <row r="31" spans="2:20" x14ac:dyDescent="0.25">
      <c r="B31" s="63" t="s">
        <v>385</v>
      </c>
      <c r="C31" s="70" t="s">
        <v>27</v>
      </c>
      <c r="D31" s="73">
        <f>D460</f>
        <v>2940.73</v>
      </c>
      <c r="G31" s="156">
        <v>41442</v>
      </c>
      <c r="H31" s="156">
        <v>41488</v>
      </c>
      <c r="J31" s="63">
        <f t="shared" si="0"/>
        <v>46</v>
      </c>
      <c r="L31" s="156">
        <v>41408</v>
      </c>
      <c r="M31" s="156">
        <v>41447</v>
      </c>
      <c r="O31" s="63">
        <f t="shared" si="1"/>
        <v>39</v>
      </c>
      <c r="Q31" s="156"/>
      <c r="R31" s="156"/>
      <c r="T31" s="63">
        <f t="shared" ref="T31" si="4">_xlfn.DAYS(R31,Q31)</f>
        <v>0</v>
      </c>
    </row>
    <row r="32" spans="2:20" x14ac:dyDescent="0.25">
      <c r="B32" s="63" t="s">
        <v>386</v>
      </c>
      <c r="C32" s="70" t="s">
        <v>27</v>
      </c>
      <c r="D32" s="73">
        <f>D468</f>
        <v>1062.48</v>
      </c>
    </row>
    <row r="33" spans="2:20" x14ac:dyDescent="0.25">
      <c r="B33" s="64" t="s">
        <v>387</v>
      </c>
      <c r="C33" s="74" t="s">
        <v>27</v>
      </c>
      <c r="D33" s="75">
        <f>D481+D493+D505</f>
        <v>125.13</v>
      </c>
    </row>
    <row r="34" spans="2:20" x14ac:dyDescent="0.25">
      <c r="B34" s="18" t="s">
        <v>390</v>
      </c>
      <c r="C34" s="70" t="s">
        <v>27</v>
      </c>
      <c r="D34" s="76">
        <f>SUM(D31:D33)</f>
        <v>4128.34</v>
      </c>
    </row>
    <row r="35" spans="2:20" x14ac:dyDescent="0.25">
      <c r="B35" s="18"/>
      <c r="C35" s="70"/>
      <c r="D35" s="73"/>
    </row>
    <row r="36" spans="2:20" x14ac:dyDescent="0.25">
      <c r="B36" s="18"/>
      <c r="C36" s="70"/>
      <c r="D36" s="73"/>
    </row>
    <row r="37" spans="2:20" x14ac:dyDescent="0.25">
      <c r="B37" s="18" t="s">
        <v>388</v>
      </c>
      <c r="C37" s="70"/>
      <c r="D37" s="73"/>
    </row>
    <row r="38" spans="2:20" x14ac:dyDescent="0.25">
      <c r="B38" s="109" t="s">
        <v>389</v>
      </c>
      <c r="C38" s="70" t="s">
        <v>27</v>
      </c>
      <c r="D38" s="108">
        <f>D526</f>
        <v>10412.36</v>
      </c>
      <c r="G38" s="156">
        <v>41512</v>
      </c>
      <c r="H38" s="156">
        <v>41551</v>
      </c>
      <c r="J38" s="63">
        <f t="shared" si="0"/>
        <v>39</v>
      </c>
      <c r="L38" s="156">
        <v>41449</v>
      </c>
      <c r="M38" s="156">
        <v>41576</v>
      </c>
      <c r="O38" s="63">
        <f t="shared" si="1"/>
        <v>127</v>
      </c>
      <c r="Q38" s="156">
        <v>41568</v>
      </c>
      <c r="R38" s="156">
        <v>41614</v>
      </c>
      <c r="T38" s="63">
        <f t="shared" ref="T38:T43" si="5">_xlfn.DAYS(R38,Q38)</f>
        <v>46</v>
      </c>
    </row>
    <row r="39" spans="2:20" x14ac:dyDescent="0.25">
      <c r="B39" s="155" t="s">
        <v>502</v>
      </c>
      <c r="C39" s="70"/>
      <c r="D39" s="71"/>
      <c r="G39" s="146"/>
      <c r="H39" s="146"/>
      <c r="L39" s="146">
        <v>41449</v>
      </c>
      <c r="M39" s="146">
        <v>41459</v>
      </c>
      <c r="O39" s="63">
        <f t="shared" si="1"/>
        <v>10</v>
      </c>
      <c r="Q39" s="146">
        <v>41568</v>
      </c>
      <c r="R39" s="146">
        <v>41579</v>
      </c>
      <c r="T39" s="63">
        <f t="shared" si="5"/>
        <v>11</v>
      </c>
    </row>
    <row r="40" spans="2:20" x14ac:dyDescent="0.25">
      <c r="B40" s="149" t="s">
        <v>501</v>
      </c>
      <c r="C40" s="70"/>
      <c r="D40" s="71"/>
      <c r="G40" s="146"/>
      <c r="H40" s="146"/>
      <c r="L40" s="146">
        <v>41534</v>
      </c>
      <c r="M40" s="146">
        <v>41543</v>
      </c>
      <c r="O40" s="63">
        <f t="shared" si="1"/>
        <v>9</v>
      </c>
      <c r="Q40" s="146">
        <v>41575</v>
      </c>
      <c r="R40" s="146">
        <v>41593</v>
      </c>
      <c r="T40" s="63">
        <f t="shared" si="5"/>
        <v>18</v>
      </c>
    </row>
    <row r="41" spans="2:20" x14ac:dyDescent="0.25">
      <c r="B41" s="149" t="s">
        <v>498</v>
      </c>
      <c r="C41" s="70"/>
      <c r="D41" s="71"/>
      <c r="G41" s="146"/>
      <c r="H41" s="146"/>
      <c r="L41" s="146">
        <v>41530</v>
      </c>
      <c r="M41" s="146">
        <v>41559</v>
      </c>
      <c r="O41" s="63">
        <f t="shared" si="1"/>
        <v>29</v>
      </c>
      <c r="Q41" s="146">
        <v>41582</v>
      </c>
      <c r="R41" s="146">
        <v>41600</v>
      </c>
      <c r="T41" s="63">
        <f t="shared" si="5"/>
        <v>18</v>
      </c>
    </row>
    <row r="42" spans="2:20" x14ac:dyDescent="0.25">
      <c r="B42" s="149" t="s">
        <v>499</v>
      </c>
      <c r="C42" s="70"/>
      <c r="D42" s="71"/>
      <c r="G42" s="146"/>
      <c r="H42" s="146"/>
      <c r="L42" s="146">
        <v>41536</v>
      </c>
      <c r="M42" s="146">
        <v>41576</v>
      </c>
      <c r="O42" s="63">
        <f t="shared" si="1"/>
        <v>40</v>
      </c>
      <c r="Q42" s="146">
        <v>41589</v>
      </c>
      <c r="R42" s="146">
        <v>41607</v>
      </c>
      <c r="T42" s="63">
        <f t="shared" si="5"/>
        <v>18</v>
      </c>
    </row>
    <row r="43" spans="2:20" x14ac:dyDescent="0.25">
      <c r="B43" s="150" t="s">
        <v>500</v>
      </c>
      <c r="C43" s="74"/>
      <c r="D43" s="75"/>
      <c r="G43" s="146"/>
      <c r="H43" s="146"/>
      <c r="L43" s="146">
        <v>41534</v>
      </c>
      <c r="M43" s="146">
        <v>41573</v>
      </c>
      <c r="O43" s="63">
        <f t="shared" si="1"/>
        <v>39</v>
      </c>
      <c r="Q43" s="146">
        <v>41596</v>
      </c>
      <c r="R43" s="146">
        <v>41614</v>
      </c>
      <c r="T43" s="63">
        <f t="shared" si="5"/>
        <v>18</v>
      </c>
    </row>
    <row r="44" spans="2:20" x14ac:dyDescent="0.25">
      <c r="B44" s="18" t="s">
        <v>391</v>
      </c>
      <c r="C44" s="70" t="s">
        <v>27</v>
      </c>
      <c r="D44" s="76">
        <f>SUM(D38)</f>
        <v>10412.36</v>
      </c>
      <c r="G44" s="146"/>
      <c r="H44" s="146"/>
    </row>
    <row r="46" spans="2:20" x14ac:dyDescent="0.25">
      <c r="B46" s="18"/>
      <c r="C46" s="70"/>
      <c r="D46" s="73"/>
    </row>
    <row r="47" spans="2:20" x14ac:dyDescent="0.25">
      <c r="B47" s="78" t="s">
        <v>452</v>
      </c>
      <c r="C47" s="70"/>
      <c r="D47" s="73"/>
    </row>
    <row r="48" spans="2:20" x14ac:dyDescent="0.25">
      <c r="B48" s="63" t="s">
        <v>453</v>
      </c>
      <c r="C48" s="70" t="s">
        <v>27</v>
      </c>
      <c r="D48" s="73">
        <f>D533</f>
        <v>7727.85</v>
      </c>
      <c r="G48" s="156">
        <v>41512</v>
      </c>
      <c r="H48" s="156">
        <v>41551</v>
      </c>
      <c r="J48" s="63">
        <f t="shared" si="0"/>
        <v>39</v>
      </c>
      <c r="L48" s="156">
        <v>41430</v>
      </c>
      <c r="M48" s="156">
        <v>41570</v>
      </c>
      <c r="O48" s="63">
        <f t="shared" si="1"/>
        <v>140</v>
      </c>
      <c r="Q48" s="156">
        <v>41484</v>
      </c>
      <c r="R48" s="156">
        <v>41593</v>
      </c>
      <c r="T48" s="63">
        <f t="shared" ref="T48" si="6">_xlfn.DAYS(R48,Q48)</f>
        <v>109</v>
      </c>
    </row>
    <row r="49" spans="2:20" x14ac:dyDescent="0.25">
      <c r="B49" s="141" t="s">
        <v>454</v>
      </c>
      <c r="C49" s="70" t="s">
        <v>27</v>
      </c>
      <c r="D49" s="71">
        <f>D539</f>
        <v>1716.87</v>
      </c>
    </row>
    <row r="50" spans="2:20" x14ac:dyDescent="0.25">
      <c r="B50" s="155" t="s">
        <v>502</v>
      </c>
      <c r="C50" s="70"/>
      <c r="D50" s="71"/>
      <c r="L50" s="146">
        <v>41430</v>
      </c>
      <c r="M50" s="146">
        <v>41454</v>
      </c>
      <c r="O50" s="63">
        <f t="shared" si="1"/>
        <v>24</v>
      </c>
      <c r="Q50" s="146">
        <v>41484</v>
      </c>
      <c r="R50" s="146">
        <v>41495</v>
      </c>
      <c r="T50" s="63">
        <f t="shared" ref="T50:T54" si="7">_xlfn.DAYS(R50,Q50)</f>
        <v>11</v>
      </c>
    </row>
    <row r="51" spans="2:20" x14ac:dyDescent="0.25">
      <c r="B51" s="149" t="s">
        <v>501</v>
      </c>
      <c r="C51" s="70"/>
      <c r="D51" s="71"/>
      <c r="L51" s="146">
        <v>41498</v>
      </c>
      <c r="M51" s="146">
        <v>41528</v>
      </c>
      <c r="O51" s="63">
        <f t="shared" si="1"/>
        <v>30</v>
      </c>
      <c r="Q51" s="146">
        <v>41568</v>
      </c>
      <c r="R51" s="146">
        <v>41572</v>
      </c>
      <c r="T51" s="63">
        <f t="shared" si="7"/>
        <v>4</v>
      </c>
    </row>
    <row r="52" spans="2:20" x14ac:dyDescent="0.25">
      <c r="B52" s="149" t="s">
        <v>498</v>
      </c>
      <c r="C52" s="70"/>
      <c r="D52" s="71"/>
      <c r="L52" s="146">
        <v>41537</v>
      </c>
      <c r="M52" s="146">
        <v>41549</v>
      </c>
      <c r="O52" s="63">
        <f t="shared" si="1"/>
        <v>12</v>
      </c>
      <c r="Q52" s="146">
        <v>41575</v>
      </c>
      <c r="R52" s="146">
        <v>41579</v>
      </c>
      <c r="T52" s="63">
        <f t="shared" si="7"/>
        <v>4</v>
      </c>
    </row>
    <row r="53" spans="2:20" x14ac:dyDescent="0.25">
      <c r="B53" s="149" t="s">
        <v>499</v>
      </c>
      <c r="C53" s="70"/>
      <c r="D53" s="71"/>
      <c r="L53" s="146">
        <v>41542</v>
      </c>
      <c r="M53" s="146">
        <v>41554</v>
      </c>
      <c r="O53" s="63">
        <f t="shared" si="1"/>
        <v>12</v>
      </c>
      <c r="Q53" s="146">
        <v>41582</v>
      </c>
      <c r="R53" s="146">
        <v>41586</v>
      </c>
      <c r="T53" s="63">
        <f t="shared" si="7"/>
        <v>4</v>
      </c>
    </row>
    <row r="54" spans="2:20" x14ac:dyDescent="0.25">
      <c r="B54" s="150" t="s">
        <v>500</v>
      </c>
      <c r="C54" s="74"/>
      <c r="D54" s="75"/>
      <c r="L54" s="146">
        <v>41558</v>
      </c>
      <c r="M54" s="146">
        <v>41570</v>
      </c>
      <c r="O54" s="63">
        <f t="shared" si="1"/>
        <v>12</v>
      </c>
      <c r="Q54" s="146">
        <v>41589</v>
      </c>
      <c r="R54" s="146">
        <v>41593</v>
      </c>
      <c r="T54" s="63">
        <f t="shared" si="7"/>
        <v>4</v>
      </c>
    </row>
    <row r="55" spans="2:20" x14ac:dyDescent="0.25">
      <c r="B55" s="18" t="s">
        <v>455</v>
      </c>
      <c r="C55" s="70" t="s">
        <v>27</v>
      </c>
      <c r="D55" s="76">
        <f>SUM(D48:D49)</f>
        <v>9444.7200000000012</v>
      </c>
    </row>
    <row r="56" spans="2:20" x14ac:dyDescent="0.25">
      <c r="C56" s="70"/>
      <c r="D56" s="73"/>
    </row>
    <row r="57" spans="2:20" x14ac:dyDescent="0.25">
      <c r="C57" s="70"/>
      <c r="D57" s="73"/>
    </row>
    <row r="58" spans="2:20" x14ac:dyDescent="0.25">
      <c r="B58" s="60" t="s">
        <v>457</v>
      </c>
      <c r="C58" s="70"/>
      <c r="D58" s="73"/>
    </row>
    <row r="59" spans="2:20" x14ac:dyDescent="0.25">
      <c r="B59" s="63" t="s">
        <v>458</v>
      </c>
      <c r="C59" s="70" t="s">
        <v>27</v>
      </c>
      <c r="D59" s="73">
        <f>D548</f>
        <v>592</v>
      </c>
      <c r="G59" s="146">
        <v>41512</v>
      </c>
      <c r="H59" s="146">
        <v>41551</v>
      </c>
      <c r="J59" s="63">
        <f t="shared" si="0"/>
        <v>39</v>
      </c>
      <c r="L59" s="146">
        <v>41540</v>
      </c>
      <c r="M59" s="146">
        <v>41559</v>
      </c>
      <c r="O59" s="63">
        <f t="shared" si="1"/>
        <v>19</v>
      </c>
      <c r="Q59" s="146">
        <v>41568</v>
      </c>
      <c r="R59" s="146">
        <v>41579</v>
      </c>
      <c r="T59" s="63">
        <f t="shared" ref="T59:T61" si="8">_xlfn.DAYS(R59,Q59)</f>
        <v>11</v>
      </c>
    </row>
    <row r="60" spans="2:20" x14ac:dyDescent="0.25">
      <c r="B60" s="63" t="s">
        <v>459</v>
      </c>
      <c r="C60" s="70" t="s">
        <v>27</v>
      </c>
      <c r="D60" s="73">
        <f>D557+D560+D563+D566+D570</f>
        <v>459.28000000000003</v>
      </c>
      <c r="L60" s="146">
        <v>41478</v>
      </c>
      <c r="M60" s="146">
        <v>41526</v>
      </c>
      <c r="O60" s="63">
        <f t="shared" si="1"/>
        <v>48</v>
      </c>
      <c r="Q60" s="146">
        <v>41540</v>
      </c>
      <c r="R60" s="146">
        <v>41593</v>
      </c>
      <c r="T60" s="63">
        <f t="shared" si="8"/>
        <v>53</v>
      </c>
    </row>
    <row r="61" spans="2:20" x14ac:dyDescent="0.25">
      <c r="B61" s="64" t="s">
        <v>460</v>
      </c>
      <c r="C61" s="74" t="s">
        <v>27</v>
      </c>
      <c r="D61" s="75">
        <f>D579+D582</f>
        <v>76</v>
      </c>
      <c r="Q61" s="146">
        <v>41575</v>
      </c>
      <c r="R61" s="146">
        <v>41590</v>
      </c>
      <c r="T61" s="63">
        <f t="shared" si="8"/>
        <v>15</v>
      </c>
    </row>
    <row r="62" spans="2:20" x14ac:dyDescent="0.25">
      <c r="B62" s="60" t="s">
        <v>461</v>
      </c>
      <c r="C62" s="70" t="s">
        <v>27</v>
      </c>
      <c r="D62" s="76">
        <f>SUM(D59:D61)</f>
        <v>1127.28</v>
      </c>
    </row>
    <row r="63" spans="2:20" x14ac:dyDescent="0.25">
      <c r="B63" s="60"/>
      <c r="C63" s="70"/>
      <c r="D63" s="76"/>
    </row>
    <row r="64" spans="2:20" x14ac:dyDescent="0.25">
      <c r="C64" s="70"/>
      <c r="D64" s="73"/>
    </row>
    <row r="65" spans="2:20" x14ac:dyDescent="0.25">
      <c r="B65" s="18" t="s">
        <v>462</v>
      </c>
      <c r="C65" s="70"/>
      <c r="D65" s="73"/>
    </row>
    <row r="66" spans="2:20" x14ac:dyDescent="0.25">
      <c r="B66" s="63" t="s">
        <v>463</v>
      </c>
      <c r="C66" s="70" t="s">
        <v>27</v>
      </c>
      <c r="D66" s="73">
        <f>D591+D594+D597</f>
        <v>495.88760000000002</v>
      </c>
      <c r="G66" s="146">
        <v>41512</v>
      </c>
      <c r="H66" s="146">
        <v>41551</v>
      </c>
      <c r="J66" s="63">
        <f t="shared" si="0"/>
        <v>39</v>
      </c>
    </row>
    <row r="67" spans="2:20" x14ac:dyDescent="0.25">
      <c r="B67" s="141" t="s">
        <v>464</v>
      </c>
      <c r="C67" s="70" t="s">
        <v>27</v>
      </c>
      <c r="D67" s="71">
        <f>D606</f>
        <v>553.79999999999995</v>
      </c>
      <c r="G67" s="156">
        <v>41505</v>
      </c>
      <c r="H67" s="156">
        <v>41530</v>
      </c>
      <c r="J67" s="63">
        <f t="shared" si="0"/>
        <v>25</v>
      </c>
      <c r="L67" s="156">
        <v>41386</v>
      </c>
      <c r="M67" s="156">
        <v>41535</v>
      </c>
      <c r="O67" s="63">
        <f t="shared" si="1"/>
        <v>149</v>
      </c>
      <c r="Q67" s="156">
        <v>41484</v>
      </c>
      <c r="R67" s="156">
        <v>41551</v>
      </c>
      <c r="T67" s="63">
        <f t="shared" ref="T67:T72" si="9">_xlfn.DAYS(R67,Q67)</f>
        <v>67</v>
      </c>
    </row>
    <row r="68" spans="2:20" x14ac:dyDescent="0.25">
      <c r="B68" s="155" t="s">
        <v>502</v>
      </c>
      <c r="C68" s="70"/>
      <c r="D68" s="71"/>
      <c r="G68" s="146"/>
      <c r="H68" s="146"/>
      <c r="L68" s="146">
        <v>41386</v>
      </c>
      <c r="M68" s="146">
        <v>41391</v>
      </c>
      <c r="O68" s="63">
        <f t="shared" si="1"/>
        <v>5</v>
      </c>
      <c r="Q68" s="146">
        <v>41491</v>
      </c>
      <c r="R68" s="146">
        <v>41495</v>
      </c>
      <c r="T68" s="63">
        <f t="shared" si="9"/>
        <v>4</v>
      </c>
    </row>
    <row r="69" spans="2:20" x14ac:dyDescent="0.25">
      <c r="B69" s="149" t="s">
        <v>501</v>
      </c>
      <c r="C69" s="70"/>
      <c r="D69" s="71"/>
      <c r="G69" s="146"/>
      <c r="H69" s="146"/>
      <c r="L69" s="146">
        <v>41463</v>
      </c>
      <c r="M69" s="146">
        <v>41482</v>
      </c>
      <c r="O69" s="63">
        <f t="shared" si="1"/>
        <v>19</v>
      </c>
      <c r="Q69" s="146">
        <v>41484</v>
      </c>
      <c r="R69" s="146">
        <v>41488</v>
      </c>
      <c r="T69" s="63">
        <f t="shared" si="9"/>
        <v>4</v>
      </c>
    </row>
    <row r="70" spans="2:20" x14ac:dyDescent="0.25">
      <c r="B70" s="149" t="s">
        <v>498</v>
      </c>
      <c r="C70" s="70"/>
      <c r="D70" s="71"/>
      <c r="G70" s="146"/>
      <c r="H70" s="146"/>
      <c r="L70" s="146">
        <v>41513</v>
      </c>
      <c r="M70" s="146">
        <v>41528</v>
      </c>
      <c r="O70" s="63">
        <f t="shared" si="1"/>
        <v>15</v>
      </c>
      <c r="Q70" s="146">
        <v>41505</v>
      </c>
      <c r="R70" s="146">
        <v>41509</v>
      </c>
      <c r="T70" s="63">
        <f t="shared" si="9"/>
        <v>4</v>
      </c>
    </row>
    <row r="71" spans="2:20" x14ac:dyDescent="0.25">
      <c r="B71" s="149" t="s">
        <v>499</v>
      </c>
      <c r="C71" s="70"/>
      <c r="D71" s="71"/>
      <c r="G71" s="146"/>
      <c r="H71" s="146"/>
      <c r="L71" s="146">
        <v>41520</v>
      </c>
      <c r="M71" s="146">
        <v>41535</v>
      </c>
      <c r="O71" s="63">
        <f t="shared" si="1"/>
        <v>15</v>
      </c>
      <c r="Q71" s="146">
        <v>41526</v>
      </c>
      <c r="R71" s="146">
        <v>41530</v>
      </c>
      <c r="T71" s="63">
        <f t="shared" si="9"/>
        <v>4</v>
      </c>
    </row>
    <row r="72" spans="2:20" x14ac:dyDescent="0.25">
      <c r="B72" s="150" t="s">
        <v>500</v>
      </c>
      <c r="C72" s="74"/>
      <c r="D72" s="75"/>
      <c r="G72" s="146"/>
      <c r="H72" s="146"/>
      <c r="L72" s="146">
        <v>41520</v>
      </c>
      <c r="M72" s="146">
        <v>41535</v>
      </c>
      <c r="O72" s="63">
        <f t="shared" si="1"/>
        <v>15</v>
      </c>
      <c r="Q72" s="146">
        <v>41547</v>
      </c>
      <c r="R72" s="146">
        <v>41551</v>
      </c>
      <c r="T72" s="63">
        <f t="shared" si="9"/>
        <v>4</v>
      </c>
    </row>
    <row r="73" spans="2:20" x14ac:dyDescent="0.25">
      <c r="B73" s="18" t="s">
        <v>465</v>
      </c>
      <c r="C73" s="70" t="s">
        <v>27</v>
      </c>
      <c r="D73" s="76">
        <f>SUM(D66:D67)</f>
        <v>1049.6876</v>
      </c>
      <c r="G73" s="146"/>
      <c r="H73" s="146"/>
    </row>
    <row r="74" spans="2:20" x14ac:dyDescent="0.25">
      <c r="B74" s="18"/>
      <c r="C74" s="70"/>
      <c r="D74" s="76"/>
    </row>
    <row r="75" spans="2:20" x14ac:dyDescent="0.25">
      <c r="C75" s="70"/>
      <c r="D75" s="73"/>
    </row>
    <row r="76" spans="2:20" x14ac:dyDescent="0.25">
      <c r="B76" s="18" t="s">
        <v>466</v>
      </c>
      <c r="C76" s="70"/>
      <c r="D76" s="73"/>
    </row>
    <row r="77" spans="2:20" x14ac:dyDescent="0.25">
      <c r="B77" s="64" t="s">
        <v>468</v>
      </c>
      <c r="C77" s="74" t="s">
        <v>27</v>
      </c>
      <c r="D77" s="75">
        <f>D615</f>
        <v>606.83000000000004</v>
      </c>
      <c r="G77" s="146">
        <v>41512</v>
      </c>
      <c r="H77" s="146">
        <v>41551</v>
      </c>
      <c r="J77" s="63">
        <f t="shared" ref="J77:J137" si="10">_xlfn.DAYS(H77,G77)</f>
        <v>39</v>
      </c>
      <c r="L77" s="157" t="s">
        <v>503</v>
      </c>
      <c r="M77" s="157" t="s">
        <v>503</v>
      </c>
      <c r="Q77" s="157"/>
      <c r="R77" s="157"/>
    </row>
    <row r="78" spans="2:20" x14ac:dyDescent="0.25">
      <c r="B78" s="18" t="s">
        <v>467</v>
      </c>
      <c r="C78" s="70" t="s">
        <v>27</v>
      </c>
      <c r="D78" s="76">
        <f>SUM(D77)</f>
        <v>606.83000000000004</v>
      </c>
    </row>
    <row r="79" spans="2:20" x14ac:dyDescent="0.25">
      <c r="B79" s="18"/>
      <c r="C79" s="70"/>
      <c r="D79" s="76"/>
    </row>
    <row r="80" spans="2:20" x14ac:dyDescent="0.25">
      <c r="C80" s="70"/>
      <c r="D80" s="73"/>
    </row>
    <row r="81" spans="1:20" x14ac:dyDescent="0.25">
      <c r="A81" s="79" t="s">
        <v>186</v>
      </c>
      <c r="C81" s="70"/>
      <c r="D81" s="73"/>
    </row>
    <row r="82" spans="1:20" x14ac:dyDescent="0.25">
      <c r="B82" s="18" t="s">
        <v>473</v>
      </c>
      <c r="C82" s="70"/>
      <c r="D82" s="73"/>
    </row>
    <row r="83" spans="1:20" x14ac:dyDescent="0.25">
      <c r="B83" s="63" t="s">
        <v>469</v>
      </c>
      <c r="C83" s="70" t="s">
        <v>4</v>
      </c>
      <c r="D83" s="73">
        <f>D623</f>
        <v>386.13492000000008</v>
      </c>
      <c r="G83" s="146">
        <v>41171</v>
      </c>
      <c r="H83" s="146">
        <v>41204</v>
      </c>
      <c r="J83" s="63">
        <f t="shared" si="10"/>
        <v>33</v>
      </c>
      <c r="L83" s="146">
        <v>41162</v>
      </c>
      <c r="M83" s="146">
        <v>41188</v>
      </c>
      <c r="O83" s="63">
        <f t="shared" ref="O83:O137" si="11">_xlfn.DAYS(M83,L83)</f>
        <v>26</v>
      </c>
      <c r="Q83" s="146"/>
      <c r="R83" s="146"/>
      <c r="T83" s="63">
        <f t="shared" ref="T83:T89" si="12">_xlfn.DAYS(R83,Q83)</f>
        <v>0</v>
      </c>
    </row>
    <row r="84" spans="1:20" x14ac:dyDescent="0.25">
      <c r="B84" s="63" t="s">
        <v>470</v>
      </c>
      <c r="C84" s="72" t="s">
        <v>4</v>
      </c>
      <c r="D84" s="73">
        <f>D628+D633</f>
        <v>273.02652000000006</v>
      </c>
      <c r="G84" s="146">
        <v>41176</v>
      </c>
      <c r="H84" s="146">
        <v>41199</v>
      </c>
      <c r="J84" s="63">
        <f t="shared" si="10"/>
        <v>23</v>
      </c>
      <c r="L84" s="146">
        <v>41169</v>
      </c>
      <c r="M84" s="146">
        <v>41195</v>
      </c>
      <c r="O84" s="63">
        <f t="shared" si="11"/>
        <v>26</v>
      </c>
      <c r="Q84" s="146"/>
      <c r="R84" s="146"/>
      <c r="T84" s="63">
        <f t="shared" si="12"/>
        <v>0</v>
      </c>
    </row>
    <row r="85" spans="1:20" x14ac:dyDescent="0.25">
      <c r="B85" s="141" t="s">
        <v>471</v>
      </c>
      <c r="C85" s="70" t="s">
        <v>4</v>
      </c>
      <c r="D85" s="71">
        <f>D638+D643+D648</f>
        <v>1933.0306</v>
      </c>
      <c r="G85" s="159">
        <v>41221</v>
      </c>
      <c r="H85" s="159">
        <v>41340</v>
      </c>
      <c r="I85" s="160"/>
      <c r="J85" s="63">
        <f t="shared" si="10"/>
        <v>119</v>
      </c>
      <c r="L85" s="156">
        <v>41218</v>
      </c>
      <c r="M85" s="156">
        <v>41338</v>
      </c>
      <c r="O85" s="63">
        <f t="shared" si="11"/>
        <v>120</v>
      </c>
      <c r="Q85" s="156"/>
      <c r="R85" s="156"/>
      <c r="T85" s="63">
        <f t="shared" si="12"/>
        <v>0</v>
      </c>
    </row>
    <row r="86" spans="1:20" x14ac:dyDescent="0.25">
      <c r="B86" s="149" t="s">
        <v>501</v>
      </c>
      <c r="C86" s="70"/>
      <c r="D86" s="71"/>
      <c r="G86" s="146"/>
      <c r="H86" s="146"/>
      <c r="L86" s="146">
        <v>41218</v>
      </c>
      <c r="M86" s="146">
        <v>41237</v>
      </c>
      <c r="O86" s="63">
        <f t="shared" si="11"/>
        <v>19</v>
      </c>
      <c r="Q86" s="146"/>
      <c r="R86" s="146"/>
      <c r="T86" s="63">
        <f t="shared" si="12"/>
        <v>0</v>
      </c>
    </row>
    <row r="87" spans="1:20" x14ac:dyDescent="0.25">
      <c r="B87" s="149" t="s">
        <v>498</v>
      </c>
      <c r="C87" s="70"/>
      <c r="D87" s="71"/>
      <c r="G87" s="146"/>
      <c r="H87" s="146"/>
      <c r="L87" s="146">
        <v>41253</v>
      </c>
      <c r="M87" s="146">
        <v>41281</v>
      </c>
      <c r="O87" s="63">
        <f t="shared" si="11"/>
        <v>28</v>
      </c>
      <c r="Q87" s="146"/>
      <c r="R87" s="146"/>
      <c r="T87" s="63">
        <f t="shared" si="12"/>
        <v>0</v>
      </c>
    </row>
    <row r="88" spans="1:20" x14ac:dyDescent="0.25">
      <c r="B88" s="149" t="s">
        <v>499</v>
      </c>
      <c r="C88" s="70"/>
      <c r="D88" s="71"/>
      <c r="G88" s="146"/>
      <c r="H88" s="146"/>
      <c r="L88" s="146">
        <v>41290</v>
      </c>
      <c r="M88" s="146">
        <v>41309</v>
      </c>
      <c r="O88" s="63">
        <f t="shared" si="11"/>
        <v>19</v>
      </c>
      <c r="Q88" s="146"/>
      <c r="R88" s="146"/>
      <c r="T88" s="63">
        <f t="shared" si="12"/>
        <v>0</v>
      </c>
    </row>
    <row r="89" spans="1:20" x14ac:dyDescent="0.25">
      <c r="B89" s="150" t="s">
        <v>500</v>
      </c>
      <c r="C89" s="74"/>
      <c r="D89" s="75"/>
      <c r="G89" s="146"/>
      <c r="H89" s="146"/>
      <c r="L89" s="146">
        <v>41319</v>
      </c>
      <c r="M89" s="146">
        <v>41338</v>
      </c>
      <c r="O89" s="63">
        <f t="shared" si="11"/>
        <v>19</v>
      </c>
      <c r="Q89" s="146"/>
      <c r="R89" s="146"/>
      <c r="T89" s="63">
        <f t="shared" si="12"/>
        <v>0</v>
      </c>
    </row>
    <row r="90" spans="1:20" x14ac:dyDescent="0.25">
      <c r="B90" s="18" t="s">
        <v>472</v>
      </c>
      <c r="C90" s="70" t="s">
        <v>4</v>
      </c>
      <c r="D90" s="76">
        <f>SUM(D83:D85)</f>
        <v>2592.1920399999999</v>
      </c>
      <c r="G90" s="146"/>
      <c r="H90" s="146"/>
    </row>
    <row r="91" spans="1:20" x14ac:dyDescent="0.25">
      <c r="B91" s="18"/>
      <c r="C91" s="70"/>
      <c r="D91" s="76"/>
    </row>
    <row r="92" spans="1:20" x14ac:dyDescent="0.25">
      <c r="C92" s="70"/>
      <c r="D92" s="73"/>
    </row>
    <row r="93" spans="1:20" x14ac:dyDescent="0.25">
      <c r="B93" s="18" t="s">
        <v>474</v>
      </c>
      <c r="C93" s="70"/>
      <c r="D93" s="73"/>
    </row>
    <row r="94" spans="1:20" x14ac:dyDescent="0.25">
      <c r="B94" s="141" t="s">
        <v>475</v>
      </c>
      <c r="C94" s="70" t="s">
        <v>4</v>
      </c>
      <c r="D94" s="71">
        <f>D654+D657+D660</f>
        <v>208.23350000000002</v>
      </c>
      <c r="L94" s="156">
        <v>41277</v>
      </c>
      <c r="M94" s="156">
        <v>41425</v>
      </c>
      <c r="O94" s="63">
        <f t="shared" si="11"/>
        <v>148</v>
      </c>
      <c r="Q94" s="156">
        <v>41288</v>
      </c>
      <c r="R94" s="156">
        <v>41446</v>
      </c>
      <c r="T94" s="63">
        <f t="shared" ref="T94:T99" si="13">_xlfn.DAYS(R94,Q94)</f>
        <v>158</v>
      </c>
    </row>
    <row r="95" spans="1:20" x14ac:dyDescent="0.25">
      <c r="B95" s="155" t="s">
        <v>502</v>
      </c>
      <c r="C95" s="70"/>
      <c r="D95" s="71"/>
      <c r="L95" s="146">
        <v>41277</v>
      </c>
      <c r="M95" s="146">
        <v>41349</v>
      </c>
      <c r="O95" s="63">
        <f t="shared" si="11"/>
        <v>72</v>
      </c>
      <c r="Q95" s="146"/>
      <c r="R95" s="146"/>
      <c r="T95" s="63">
        <f t="shared" si="13"/>
        <v>0</v>
      </c>
    </row>
    <row r="96" spans="1:20" x14ac:dyDescent="0.25">
      <c r="B96" s="149" t="s">
        <v>501</v>
      </c>
      <c r="C96" s="70"/>
      <c r="D96" s="71"/>
      <c r="L96" s="146">
        <v>41303</v>
      </c>
      <c r="M96" s="146">
        <v>41369</v>
      </c>
      <c r="O96" s="63">
        <f t="shared" si="11"/>
        <v>66</v>
      </c>
      <c r="Q96" s="146"/>
      <c r="R96" s="146"/>
      <c r="T96" s="63">
        <f t="shared" si="13"/>
        <v>0</v>
      </c>
    </row>
    <row r="97" spans="2:20" x14ac:dyDescent="0.25">
      <c r="B97" s="149" t="s">
        <v>498</v>
      </c>
      <c r="C97" s="70"/>
      <c r="D97" s="71"/>
      <c r="L97" s="146">
        <v>41325</v>
      </c>
      <c r="M97" s="146">
        <v>41384</v>
      </c>
      <c r="O97" s="63">
        <f t="shared" si="11"/>
        <v>59</v>
      </c>
      <c r="Q97" s="146"/>
      <c r="R97" s="146"/>
      <c r="T97" s="63">
        <f t="shared" si="13"/>
        <v>0</v>
      </c>
    </row>
    <row r="98" spans="2:20" x14ac:dyDescent="0.25">
      <c r="B98" s="149" t="s">
        <v>499</v>
      </c>
      <c r="C98" s="70"/>
      <c r="D98" s="71"/>
      <c r="L98" s="146">
        <v>41340</v>
      </c>
      <c r="M98" s="146">
        <v>41396</v>
      </c>
      <c r="O98" s="63">
        <f t="shared" si="11"/>
        <v>56</v>
      </c>
      <c r="Q98" s="146"/>
      <c r="R98" s="146"/>
      <c r="T98" s="63">
        <f t="shared" si="13"/>
        <v>0</v>
      </c>
    </row>
    <row r="99" spans="2:20" x14ac:dyDescent="0.25">
      <c r="B99" s="150" t="s">
        <v>500</v>
      </c>
      <c r="C99" s="74"/>
      <c r="D99" s="75"/>
      <c r="L99" s="146">
        <v>41372</v>
      </c>
      <c r="M99" s="146">
        <v>41425</v>
      </c>
      <c r="O99" s="63">
        <f t="shared" si="11"/>
        <v>53</v>
      </c>
      <c r="Q99" s="146"/>
      <c r="R99" s="146"/>
      <c r="T99" s="63">
        <f t="shared" si="13"/>
        <v>0</v>
      </c>
    </row>
    <row r="100" spans="2:20" x14ac:dyDescent="0.25">
      <c r="B100" s="18" t="s">
        <v>476</v>
      </c>
      <c r="C100" s="70" t="s">
        <v>4</v>
      </c>
      <c r="D100" s="76">
        <f>SUM(D94)</f>
        <v>208.23350000000002</v>
      </c>
    </row>
    <row r="101" spans="2:20" x14ac:dyDescent="0.25">
      <c r="C101" s="70"/>
      <c r="D101" s="73"/>
    </row>
    <row r="102" spans="2:20" x14ac:dyDescent="0.25">
      <c r="C102" s="70"/>
      <c r="D102" s="73"/>
    </row>
    <row r="103" spans="2:20" x14ac:dyDescent="0.25">
      <c r="B103" s="78" t="s">
        <v>477</v>
      </c>
      <c r="C103" s="141"/>
      <c r="D103" s="141"/>
    </row>
    <row r="104" spans="2:20" x14ac:dyDescent="0.25">
      <c r="B104" s="158" t="s">
        <v>478</v>
      </c>
      <c r="C104" s="70" t="s">
        <v>27</v>
      </c>
      <c r="D104" s="69">
        <f>D869</f>
        <v>15555.762500000003</v>
      </c>
      <c r="G104" s="156">
        <v>41407</v>
      </c>
      <c r="H104" s="156">
        <v>41530</v>
      </c>
      <c r="J104" s="63">
        <f t="shared" si="10"/>
        <v>123</v>
      </c>
      <c r="L104" s="156">
        <v>41351</v>
      </c>
      <c r="M104" s="156">
        <v>41489</v>
      </c>
      <c r="O104" s="63">
        <f t="shared" si="11"/>
        <v>138</v>
      </c>
      <c r="Q104" s="156">
        <v>41393</v>
      </c>
      <c r="R104" s="156">
        <v>41513</v>
      </c>
      <c r="T104" s="63">
        <f t="shared" ref="T104:T109" si="14">_xlfn.DAYS(R104,Q104)</f>
        <v>120</v>
      </c>
    </row>
    <row r="105" spans="2:20" x14ac:dyDescent="0.25">
      <c r="B105" s="155" t="s">
        <v>502</v>
      </c>
      <c r="C105" s="70"/>
      <c r="D105" s="69"/>
      <c r="G105" s="146"/>
      <c r="H105" s="146"/>
      <c r="L105" s="146">
        <v>41351</v>
      </c>
      <c r="M105" s="146">
        <v>41363</v>
      </c>
      <c r="O105" s="63">
        <f t="shared" si="11"/>
        <v>12</v>
      </c>
      <c r="Q105" s="146">
        <v>41459</v>
      </c>
      <c r="R105" s="146">
        <v>41479</v>
      </c>
      <c r="T105" s="63">
        <f t="shared" si="14"/>
        <v>20</v>
      </c>
    </row>
    <row r="106" spans="2:20" x14ac:dyDescent="0.25">
      <c r="B106" s="149" t="s">
        <v>501</v>
      </c>
      <c r="C106" s="70"/>
      <c r="D106" s="69"/>
      <c r="G106" s="146"/>
      <c r="H106" s="146"/>
      <c r="L106" s="146">
        <v>41407</v>
      </c>
      <c r="M106" s="146">
        <v>41468</v>
      </c>
      <c r="O106" s="63">
        <f t="shared" si="11"/>
        <v>61</v>
      </c>
      <c r="Q106" s="146">
        <v>41437</v>
      </c>
      <c r="R106" s="146">
        <v>41478</v>
      </c>
      <c r="T106" s="63">
        <f t="shared" si="14"/>
        <v>41</v>
      </c>
    </row>
    <row r="107" spans="2:20" x14ac:dyDescent="0.25">
      <c r="B107" s="149" t="s">
        <v>498</v>
      </c>
      <c r="C107" s="70"/>
      <c r="D107" s="69"/>
      <c r="G107" s="146"/>
      <c r="H107" s="146"/>
      <c r="L107" s="146">
        <v>41414</v>
      </c>
      <c r="M107" s="146">
        <v>41479</v>
      </c>
      <c r="O107" s="63">
        <f t="shared" si="11"/>
        <v>65</v>
      </c>
      <c r="Q107" s="146">
        <v>41393</v>
      </c>
      <c r="R107" s="146">
        <v>41449</v>
      </c>
      <c r="T107" s="63">
        <f t="shared" si="14"/>
        <v>56</v>
      </c>
    </row>
    <row r="108" spans="2:20" x14ac:dyDescent="0.25">
      <c r="B108" s="149" t="s">
        <v>499</v>
      </c>
      <c r="C108" s="70"/>
      <c r="D108" s="69"/>
      <c r="G108" s="146"/>
      <c r="H108" s="146"/>
      <c r="L108" s="146">
        <v>41424</v>
      </c>
      <c r="M108" s="146">
        <v>41489</v>
      </c>
      <c r="O108" s="63">
        <f t="shared" si="11"/>
        <v>65</v>
      </c>
      <c r="Q108" s="146">
        <v>41428</v>
      </c>
      <c r="R108" s="146">
        <v>41480</v>
      </c>
      <c r="T108" s="63">
        <f t="shared" si="14"/>
        <v>52</v>
      </c>
    </row>
    <row r="109" spans="2:20" x14ac:dyDescent="0.25">
      <c r="B109" s="150" t="s">
        <v>500</v>
      </c>
      <c r="C109" s="74"/>
      <c r="D109" s="67"/>
      <c r="G109" s="146"/>
      <c r="H109" s="146"/>
      <c r="L109" s="146">
        <v>41424</v>
      </c>
      <c r="M109" s="146">
        <v>41489</v>
      </c>
      <c r="O109" s="63">
        <f t="shared" si="11"/>
        <v>65</v>
      </c>
      <c r="Q109" s="146">
        <v>41456</v>
      </c>
      <c r="R109" s="146">
        <v>41513</v>
      </c>
      <c r="T109" s="63">
        <f t="shared" si="14"/>
        <v>57</v>
      </c>
    </row>
    <row r="110" spans="2:20" x14ac:dyDescent="0.25">
      <c r="B110" s="78" t="s">
        <v>479</v>
      </c>
      <c r="C110" s="70" t="s">
        <v>27</v>
      </c>
      <c r="D110" s="29">
        <f>SUM(D104)</f>
        <v>15555.762500000003</v>
      </c>
      <c r="G110" s="146"/>
      <c r="H110" s="146"/>
    </row>
    <row r="111" spans="2:20" x14ac:dyDescent="0.25">
      <c r="B111" s="78"/>
      <c r="C111" s="70"/>
      <c r="D111" s="29"/>
    </row>
    <row r="112" spans="2:20" x14ac:dyDescent="0.25">
      <c r="B112" s="78"/>
    </row>
    <row r="113" spans="2:20" x14ac:dyDescent="0.25">
      <c r="B113" s="60" t="s">
        <v>462</v>
      </c>
    </row>
    <row r="114" spans="2:20" x14ac:dyDescent="0.25">
      <c r="B114" s="109" t="s">
        <v>480</v>
      </c>
      <c r="C114" s="70" t="s">
        <v>27</v>
      </c>
      <c r="D114" s="69">
        <f>D876</f>
        <v>2308.1999999999998</v>
      </c>
      <c r="G114" s="156">
        <v>41505</v>
      </c>
      <c r="H114" s="156">
        <v>41530</v>
      </c>
      <c r="J114" s="63">
        <f t="shared" si="10"/>
        <v>25</v>
      </c>
      <c r="L114" s="156">
        <v>41379</v>
      </c>
      <c r="M114" s="156">
        <v>41520</v>
      </c>
      <c r="O114" s="63">
        <f t="shared" si="11"/>
        <v>141</v>
      </c>
      <c r="Q114" s="156">
        <v>41477</v>
      </c>
      <c r="R114" s="156">
        <v>41551</v>
      </c>
      <c r="T114" s="63">
        <f t="shared" ref="T114:T119" si="15">_xlfn.DAYS(R114,Q114)</f>
        <v>74</v>
      </c>
    </row>
    <row r="115" spans="2:20" x14ac:dyDescent="0.25">
      <c r="B115" s="155" t="s">
        <v>502</v>
      </c>
      <c r="C115" s="70"/>
      <c r="D115" s="69"/>
      <c r="G115" s="146"/>
      <c r="H115" s="146"/>
      <c r="L115" s="146">
        <v>41379</v>
      </c>
      <c r="M115" s="146">
        <v>41386</v>
      </c>
      <c r="O115" s="63">
        <f t="shared" si="11"/>
        <v>7</v>
      </c>
      <c r="Q115" s="146">
        <v>41484</v>
      </c>
      <c r="R115" s="146">
        <v>41495</v>
      </c>
      <c r="T115" s="63">
        <f t="shared" si="15"/>
        <v>11</v>
      </c>
    </row>
    <row r="116" spans="2:20" x14ac:dyDescent="0.25">
      <c r="B116" s="149" t="s">
        <v>501</v>
      </c>
      <c r="C116" s="70"/>
      <c r="D116" s="69"/>
      <c r="G116" s="146"/>
      <c r="H116" s="146"/>
      <c r="L116" s="146">
        <v>41449</v>
      </c>
      <c r="M116" s="146">
        <v>41468</v>
      </c>
      <c r="O116" s="63">
        <f t="shared" si="11"/>
        <v>19</v>
      </c>
      <c r="Q116" s="146">
        <v>41477</v>
      </c>
      <c r="R116" s="146">
        <v>41488</v>
      </c>
      <c r="T116" s="63">
        <f t="shared" si="15"/>
        <v>11</v>
      </c>
    </row>
    <row r="117" spans="2:20" x14ac:dyDescent="0.25">
      <c r="B117" s="149" t="s">
        <v>498</v>
      </c>
      <c r="C117" s="70"/>
      <c r="D117" s="69"/>
      <c r="G117" s="146"/>
      <c r="H117" s="146"/>
      <c r="L117" s="146">
        <v>41505</v>
      </c>
      <c r="M117" s="146">
        <v>41520</v>
      </c>
      <c r="O117" s="63">
        <f t="shared" si="11"/>
        <v>15</v>
      </c>
      <c r="Q117" s="146">
        <v>41498</v>
      </c>
      <c r="R117" s="146">
        <v>41509</v>
      </c>
      <c r="T117" s="63">
        <f t="shared" si="15"/>
        <v>11</v>
      </c>
    </row>
    <row r="118" spans="2:20" x14ac:dyDescent="0.25">
      <c r="B118" s="149" t="s">
        <v>499</v>
      </c>
      <c r="C118" s="70"/>
      <c r="D118" s="69"/>
      <c r="G118" s="146"/>
      <c r="H118" s="146"/>
      <c r="L118" s="146">
        <v>41505</v>
      </c>
      <c r="M118" s="146">
        <v>41520</v>
      </c>
      <c r="O118" s="63">
        <f t="shared" si="11"/>
        <v>15</v>
      </c>
      <c r="Q118" s="146">
        <v>41519</v>
      </c>
      <c r="R118" s="146">
        <v>41530</v>
      </c>
      <c r="T118" s="63">
        <f t="shared" si="15"/>
        <v>11</v>
      </c>
    </row>
    <row r="119" spans="2:20" x14ac:dyDescent="0.25">
      <c r="B119" s="150" t="s">
        <v>500</v>
      </c>
      <c r="C119" s="74"/>
      <c r="D119" s="67"/>
      <c r="G119" s="146"/>
      <c r="H119" s="146"/>
      <c r="L119" s="146">
        <v>41505</v>
      </c>
      <c r="M119" s="146">
        <v>41520</v>
      </c>
      <c r="O119" s="63">
        <f t="shared" si="11"/>
        <v>15</v>
      </c>
      <c r="Q119" s="146">
        <v>41540</v>
      </c>
      <c r="R119" s="146">
        <v>41551</v>
      </c>
      <c r="T119" s="63">
        <f t="shared" si="15"/>
        <v>11</v>
      </c>
    </row>
    <row r="120" spans="2:20" x14ac:dyDescent="0.25">
      <c r="B120" s="78" t="s">
        <v>481</v>
      </c>
      <c r="C120" s="70" t="s">
        <v>27</v>
      </c>
      <c r="D120" s="29">
        <f>SUM(D114)</f>
        <v>2308.1999999999998</v>
      </c>
      <c r="G120" s="146"/>
      <c r="H120" s="146"/>
    </row>
    <row r="121" spans="2:20" x14ac:dyDescent="0.25">
      <c r="B121" s="78"/>
      <c r="C121" s="70"/>
      <c r="D121" s="29"/>
    </row>
    <row r="122" spans="2:20" x14ac:dyDescent="0.25">
      <c r="B122" s="78"/>
    </row>
    <row r="123" spans="2:20" x14ac:dyDescent="0.25">
      <c r="B123" s="60" t="s">
        <v>482</v>
      </c>
    </row>
    <row r="124" spans="2:20" x14ac:dyDescent="0.25">
      <c r="B124" s="109" t="s">
        <v>483</v>
      </c>
      <c r="C124" s="70" t="s">
        <v>27</v>
      </c>
      <c r="D124" s="66">
        <f>D883</f>
        <v>25032.429899999977</v>
      </c>
      <c r="G124" s="156">
        <v>41471</v>
      </c>
      <c r="H124" s="156">
        <v>41565</v>
      </c>
      <c r="J124" s="63">
        <f t="shared" si="10"/>
        <v>94</v>
      </c>
      <c r="L124" s="156">
        <v>41408</v>
      </c>
      <c r="M124" s="156">
        <v>41585</v>
      </c>
      <c r="O124" s="63">
        <f t="shared" si="11"/>
        <v>177</v>
      </c>
      <c r="Q124" s="156">
        <v>41435</v>
      </c>
      <c r="R124" s="156">
        <v>41642</v>
      </c>
      <c r="T124" s="63">
        <f t="shared" ref="T124" si="16">_xlfn.DAYS(R124,Q124)</f>
        <v>207</v>
      </c>
    </row>
    <row r="125" spans="2:20" x14ac:dyDescent="0.25">
      <c r="B125" s="63" t="s">
        <v>484</v>
      </c>
      <c r="C125" s="70" t="s">
        <v>27</v>
      </c>
      <c r="D125" s="66">
        <f>D889</f>
        <v>856.7115</v>
      </c>
    </row>
    <row r="126" spans="2:20" x14ac:dyDescent="0.25">
      <c r="B126" s="141" t="s">
        <v>485</v>
      </c>
      <c r="C126" s="70" t="s">
        <v>27</v>
      </c>
      <c r="D126" s="69">
        <f>D894+D897</f>
        <v>1224.54</v>
      </c>
    </row>
    <row r="127" spans="2:20" x14ac:dyDescent="0.25">
      <c r="B127" s="155" t="s">
        <v>502</v>
      </c>
      <c r="C127" s="70"/>
      <c r="D127" s="69"/>
      <c r="L127" s="146">
        <v>41408</v>
      </c>
      <c r="M127" s="146">
        <v>41461</v>
      </c>
      <c r="O127" s="63">
        <f t="shared" si="11"/>
        <v>53</v>
      </c>
      <c r="Q127" s="146">
        <v>41484</v>
      </c>
      <c r="R127" s="146">
        <v>41642</v>
      </c>
      <c r="T127" s="63">
        <f t="shared" ref="T127:T131" si="17">_xlfn.DAYS(R127,Q127)</f>
        <v>158</v>
      </c>
    </row>
    <row r="128" spans="2:20" x14ac:dyDescent="0.25">
      <c r="B128" s="149" t="s">
        <v>501</v>
      </c>
      <c r="C128" s="70"/>
      <c r="D128" s="69"/>
      <c r="L128" s="146">
        <v>41464</v>
      </c>
      <c r="M128" s="146">
        <v>41562</v>
      </c>
      <c r="O128" s="63">
        <f t="shared" si="11"/>
        <v>98</v>
      </c>
      <c r="Q128" s="146">
        <v>41470</v>
      </c>
      <c r="R128" s="146">
        <v>41628</v>
      </c>
      <c r="T128" s="63">
        <f t="shared" si="17"/>
        <v>158</v>
      </c>
    </row>
    <row r="129" spans="1:20" x14ac:dyDescent="0.25">
      <c r="B129" s="149" t="s">
        <v>498</v>
      </c>
      <c r="C129" s="70"/>
      <c r="D129" s="69"/>
      <c r="L129" s="146">
        <v>41477</v>
      </c>
      <c r="M129" s="146">
        <v>41576</v>
      </c>
      <c r="O129" s="63">
        <f t="shared" si="11"/>
        <v>99</v>
      </c>
      <c r="Q129" s="146">
        <v>41435</v>
      </c>
      <c r="R129" s="146">
        <v>41585</v>
      </c>
      <c r="T129" s="63">
        <f t="shared" si="17"/>
        <v>150</v>
      </c>
    </row>
    <row r="130" spans="1:20" x14ac:dyDescent="0.25">
      <c r="B130" s="149" t="s">
        <v>499</v>
      </c>
      <c r="C130" s="70"/>
      <c r="D130" s="69"/>
      <c r="L130" s="146">
        <v>41484</v>
      </c>
      <c r="M130" s="146">
        <v>41583</v>
      </c>
      <c r="O130" s="63">
        <f t="shared" si="11"/>
        <v>99</v>
      </c>
      <c r="Q130" s="146">
        <v>41470</v>
      </c>
      <c r="R130" s="146">
        <v>41614</v>
      </c>
      <c r="T130" s="63">
        <f t="shared" si="17"/>
        <v>144</v>
      </c>
    </row>
    <row r="131" spans="1:20" x14ac:dyDescent="0.25">
      <c r="B131" s="150" t="s">
        <v>500</v>
      </c>
      <c r="C131" s="74"/>
      <c r="D131" s="67"/>
      <c r="L131" s="146">
        <v>41486</v>
      </c>
      <c r="M131" s="146">
        <v>41585</v>
      </c>
      <c r="O131" s="63">
        <f t="shared" si="11"/>
        <v>99</v>
      </c>
      <c r="Q131" s="146">
        <v>41505</v>
      </c>
      <c r="R131" s="146">
        <v>41635</v>
      </c>
      <c r="T131" s="63">
        <f t="shared" si="17"/>
        <v>130</v>
      </c>
    </row>
    <row r="132" spans="1:20" x14ac:dyDescent="0.25">
      <c r="B132" s="60" t="s">
        <v>486</v>
      </c>
      <c r="C132" s="70" t="s">
        <v>27</v>
      </c>
      <c r="D132" s="29">
        <f>SUM(D124:D126)</f>
        <v>27113.681399999979</v>
      </c>
    </row>
    <row r="135" spans="1:20" x14ac:dyDescent="0.25">
      <c r="A135" s="79" t="s">
        <v>291</v>
      </c>
    </row>
    <row r="136" spans="1:20" x14ac:dyDescent="0.25">
      <c r="B136" s="78" t="s">
        <v>491</v>
      </c>
    </row>
    <row r="137" spans="1:20" x14ac:dyDescent="0.25">
      <c r="B137" s="63" t="s">
        <v>487</v>
      </c>
      <c r="C137" s="70" t="s">
        <v>27</v>
      </c>
      <c r="D137" s="66">
        <f>D912+D916</f>
        <v>109.52000000000001</v>
      </c>
      <c r="G137" s="156">
        <v>41407</v>
      </c>
      <c r="H137" s="156">
        <v>41530</v>
      </c>
      <c r="J137" s="63">
        <f t="shared" si="10"/>
        <v>123</v>
      </c>
      <c r="L137" s="156">
        <v>41390</v>
      </c>
      <c r="M137" s="156">
        <v>41571</v>
      </c>
      <c r="O137" s="63">
        <f t="shared" si="11"/>
        <v>181</v>
      </c>
      <c r="Q137" s="156">
        <v>41477</v>
      </c>
      <c r="R137" s="156">
        <v>41600</v>
      </c>
      <c r="T137" s="63">
        <f t="shared" ref="T137" si="18">_xlfn.DAYS(R137,Q137)</f>
        <v>123</v>
      </c>
    </row>
    <row r="138" spans="1:20" x14ac:dyDescent="0.25">
      <c r="B138" s="63" t="s">
        <v>488</v>
      </c>
      <c r="C138" s="70" t="s">
        <v>27</v>
      </c>
      <c r="D138" s="66">
        <f>D934+D940+D943+D955</f>
        <v>6729.05</v>
      </c>
    </row>
    <row r="139" spans="1:20" x14ac:dyDescent="0.25">
      <c r="B139" s="63" t="s">
        <v>489</v>
      </c>
      <c r="C139" s="70" t="s">
        <v>27</v>
      </c>
      <c r="D139" s="66">
        <f>D974+D979</f>
        <v>3088.52</v>
      </c>
      <c r="Q139" s="146">
        <v>41540</v>
      </c>
      <c r="R139" s="146">
        <v>41572</v>
      </c>
    </row>
    <row r="140" spans="1:20" x14ac:dyDescent="0.25">
      <c r="B140" s="141" t="s">
        <v>490</v>
      </c>
      <c r="C140" s="70" t="s">
        <v>27</v>
      </c>
      <c r="D140" s="69">
        <f>D989+D998+D1007+D1017+D1024+D1031+D1039</f>
        <v>1562.1650000000004</v>
      </c>
    </row>
    <row r="141" spans="1:20" x14ac:dyDescent="0.25">
      <c r="B141" s="155" t="s">
        <v>502</v>
      </c>
      <c r="C141" s="70"/>
      <c r="D141" s="69"/>
      <c r="L141" s="146">
        <v>41390</v>
      </c>
      <c r="M141" s="146">
        <v>41398</v>
      </c>
      <c r="O141" s="63">
        <f t="shared" ref="O141:O157" si="19">_xlfn.DAYS(M141,L141)</f>
        <v>8</v>
      </c>
      <c r="Q141" s="146">
        <v>41477</v>
      </c>
      <c r="R141" s="146">
        <v>41485</v>
      </c>
      <c r="T141" s="63">
        <f t="shared" ref="T141:T145" si="20">_xlfn.DAYS(R141,Q141)</f>
        <v>8</v>
      </c>
    </row>
    <row r="142" spans="1:20" x14ac:dyDescent="0.25">
      <c r="B142" s="149" t="s">
        <v>501</v>
      </c>
      <c r="C142" s="70"/>
      <c r="D142" s="69"/>
      <c r="L142" s="146">
        <v>41457</v>
      </c>
      <c r="M142" s="146">
        <v>41489</v>
      </c>
      <c r="O142" s="63">
        <f t="shared" si="19"/>
        <v>32</v>
      </c>
      <c r="Q142" s="146">
        <v>41477</v>
      </c>
      <c r="R142" s="146">
        <v>41512</v>
      </c>
      <c r="T142" s="63">
        <f t="shared" si="20"/>
        <v>35</v>
      </c>
    </row>
    <row r="143" spans="1:20" x14ac:dyDescent="0.25">
      <c r="B143" s="149" t="s">
        <v>498</v>
      </c>
      <c r="C143" s="70"/>
      <c r="D143" s="69"/>
      <c r="L143" s="146">
        <v>41491</v>
      </c>
      <c r="M143" s="146">
        <v>41538</v>
      </c>
      <c r="O143" s="63">
        <f t="shared" si="19"/>
        <v>47</v>
      </c>
      <c r="Q143" s="146">
        <v>41498</v>
      </c>
      <c r="R143" s="146">
        <v>41530</v>
      </c>
      <c r="T143" s="63">
        <f t="shared" si="20"/>
        <v>32</v>
      </c>
    </row>
    <row r="144" spans="1:20" x14ac:dyDescent="0.25">
      <c r="B144" s="149" t="s">
        <v>499</v>
      </c>
      <c r="C144" s="70"/>
      <c r="D144" s="69"/>
      <c r="L144" s="146">
        <v>41498</v>
      </c>
      <c r="M144" s="146">
        <v>41552</v>
      </c>
      <c r="O144" s="63">
        <f t="shared" si="19"/>
        <v>54</v>
      </c>
      <c r="Q144" s="146">
        <v>41533</v>
      </c>
      <c r="R144" s="146">
        <v>41565</v>
      </c>
      <c r="T144" s="63">
        <f t="shared" si="20"/>
        <v>32</v>
      </c>
    </row>
    <row r="145" spans="2:20" x14ac:dyDescent="0.25">
      <c r="B145" s="150" t="s">
        <v>500</v>
      </c>
      <c r="C145" s="74"/>
      <c r="D145" s="67"/>
      <c r="L145" s="146">
        <v>41516</v>
      </c>
      <c r="M145" s="146">
        <v>41571</v>
      </c>
      <c r="O145" s="63">
        <f t="shared" si="19"/>
        <v>55</v>
      </c>
      <c r="Q145" s="146">
        <v>41568</v>
      </c>
      <c r="R145" s="146">
        <v>41600</v>
      </c>
      <c r="T145" s="63">
        <f t="shared" si="20"/>
        <v>32</v>
      </c>
    </row>
    <row r="146" spans="2:20" x14ac:dyDescent="0.25">
      <c r="B146" s="78" t="s">
        <v>492</v>
      </c>
      <c r="C146" s="70" t="s">
        <v>27</v>
      </c>
      <c r="D146" s="29">
        <f>SUM(D137:D140)</f>
        <v>11489.255000000001</v>
      </c>
    </row>
    <row r="147" spans="2:20" x14ac:dyDescent="0.25">
      <c r="B147" s="78"/>
      <c r="C147" s="70"/>
      <c r="D147" s="29"/>
    </row>
    <row r="149" spans="2:20" x14ac:dyDescent="0.25">
      <c r="B149" s="60" t="s">
        <v>482</v>
      </c>
    </row>
    <row r="150" spans="2:20" x14ac:dyDescent="0.25">
      <c r="B150" s="109" t="s">
        <v>483</v>
      </c>
      <c r="C150" s="70" t="s">
        <v>27</v>
      </c>
      <c r="D150" s="66">
        <f>D1047</f>
        <v>5976.0999999999985</v>
      </c>
      <c r="G150" s="156">
        <v>41471</v>
      </c>
      <c r="H150" s="156">
        <v>41565</v>
      </c>
      <c r="J150" s="63">
        <f t="shared" ref="J150" si="21">_xlfn.DAYS(H150,G150)</f>
        <v>94</v>
      </c>
      <c r="L150" s="156">
        <v>41408</v>
      </c>
      <c r="M150" s="156">
        <v>41585</v>
      </c>
      <c r="O150" s="63">
        <f t="shared" si="19"/>
        <v>177</v>
      </c>
      <c r="Q150" s="156"/>
      <c r="R150" s="156"/>
      <c r="T150" s="63">
        <f t="shared" ref="T150" si="22">_xlfn.DAYS(R150,Q150)</f>
        <v>0</v>
      </c>
    </row>
    <row r="151" spans="2:20" x14ac:dyDescent="0.25">
      <c r="B151" s="141" t="s">
        <v>485</v>
      </c>
      <c r="C151" s="70" t="s">
        <v>27</v>
      </c>
      <c r="D151" s="69">
        <f>D1053</f>
        <v>2944.51</v>
      </c>
    </row>
    <row r="152" spans="2:20" x14ac:dyDescent="0.25">
      <c r="B152" s="141" t="s">
        <v>484</v>
      </c>
      <c r="C152" s="70" t="s">
        <v>27</v>
      </c>
      <c r="D152" s="69">
        <f>D1056</f>
        <v>48.5</v>
      </c>
    </row>
    <row r="153" spans="2:20" x14ac:dyDescent="0.25">
      <c r="B153" s="155" t="s">
        <v>502</v>
      </c>
      <c r="C153" s="70"/>
      <c r="D153" s="69"/>
      <c r="L153" s="146">
        <v>41408</v>
      </c>
      <c r="M153" s="146">
        <v>41461</v>
      </c>
      <c r="O153" s="63">
        <f t="shared" si="19"/>
        <v>53</v>
      </c>
      <c r="Q153" s="146"/>
      <c r="R153" s="146"/>
      <c r="T153" s="63">
        <f t="shared" ref="T153:T157" si="23">_xlfn.DAYS(R153,Q153)</f>
        <v>0</v>
      </c>
    </row>
    <row r="154" spans="2:20" x14ac:dyDescent="0.25">
      <c r="B154" s="149" t="s">
        <v>501</v>
      </c>
      <c r="C154" s="70"/>
      <c r="D154" s="69"/>
      <c r="L154" s="146">
        <v>41464</v>
      </c>
      <c r="M154" s="146">
        <v>41562</v>
      </c>
      <c r="O154" s="63">
        <f t="shared" si="19"/>
        <v>98</v>
      </c>
      <c r="Q154" s="146"/>
      <c r="R154" s="146"/>
      <c r="T154" s="63">
        <f t="shared" si="23"/>
        <v>0</v>
      </c>
    </row>
    <row r="155" spans="2:20" x14ac:dyDescent="0.25">
      <c r="B155" s="149" t="s">
        <v>498</v>
      </c>
      <c r="C155" s="70"/>
      <c r="D155" s="69"/>
      <c r="L155" s="146">
        <v>41477</v>
      </c>
      <c r="M155" s="146">
        <v>41576</v>
      </c>
      <c r="O155" s="63">
        <f t="shared" si="19"/>
        <v>99</v>
      </c>
      <c r="Q155" s="146"/>
      <c r="R155" s="146"/>
      <c r="T155" s="63">
        <f t="shared" si="23"/>
        <v>0</v>
      </c>
    </row>
    <row r="156" spans="2:20" x14ac:dyDescent="0.25">
      <c r="B156" s="149" t="s">
        <v>499</v>
      </c>
      <c r="C156" s="70"/>
      <c r="D156" s="69"/>
      <c r="L156" s="146">
        <v>41484</v>
      </c>
      <c r="M156" s="146">
        <v>41583</v>
      </c>
      <c r="O156" s="63">
        <f t="shared" si="19"/>
        <v>99</v>
      </c>
      <c r="Q156" s="146"/>
      <c r="R156" s="146"/>
      <c r="T156" s="63">
        <f t="shared" si="23"/>
        <v>0</v>
      </c>
    </row>
    <row r="157" spans="2:20" x14ac:dyDescent="0.25">
      <c r="B157" s="150" t="s">
        <v>500</v>
      </c>
      <c r="C157" s="74"/>
      <c r="D157" s="67"/>
      <c r="L157" s="146">
        <v>41486</v>
      </c>
      <c r="M157" s="146">
        <v>41585</v>
      </c>
      <c r="O157" s="63">
        <f t="shared" si="19"/>
        <v>99</v>
      </c>
      <c r="Q157" s="146"/>
      <c r="R157" s="146"/>
      <c r="T157" s="63">
        <f t="shared" si="23"/>
        <v>0</v>
      </c>
    </row>
    <row r="158" spans="2:20" x14ac:dyDescent="0.25">
      <c r="B158" s="60" t="s">
        <v>486</v>
      </c>
      <c r="C158" s="70" t="s">
        <v>27</v>
      </c>
      <c r="D158" s="29">
        <f>SUM(D150:D152)</f>
        <v>8969.1099999999988</v>
      </c>
    </row>
    <row r="159" spans="2:20" x14ac:dyDescent="0.25">
      <c r="B159" s="141"/>
      <c r="C159" s="70"/>
      <c r="D159" s="69"/>
    </row>
    <row r="160" spans="2:20" x14ac:dyDescent="0.25">
      <c r="B160" s="141"/>
      <c r="C160" s="70"/>
      <c r="D160" s="69"/>
    </row>
    <row r="161" spans="2:4" x14ac:dyDescent="0.25">
      <c r="B161" s="141"/>
      <c r="C161" s="70"/>
      <c r="D161" s="69"/>
    </row>
    <row r="162" spans="2:4" x14ac:dyDescent="0.25">
      <c r="B162" s="141"/>
      <c r="C162" s="70"/>
      <c r="D162" s="69"/>
    </row>
    <row r="163" spans="2:4" x14ac:dyDescent="0.25">
      <c r="B163" s="141"/>
      <c r="C163" s="70"/>
      <c r="D163" s="69"/>
    </row>
    <row r="164" spans="2:4" x14ac:dyDescent="0.25">
      <c r="B164" s="141"/>
      <c r="C164" s="70"/>
      <c r="D164" s="69"/>
    </row>
    <row r="165" spans="2:4" x14ac:dyDescent="0.25">
      <c r="B165" s="141"/>
      <c r="C165" s="70"/>
      <c r="D165" s="69"/>
    </row>
    <row r="166" spans="2:4" x14ac:dyDescent="0.25">
      <c r="B166" s="141"/>
      <c r="C166" s="70"/>
      <c r="D166" s="69"/>
    </row>
    <row r="167" spans="2:4" x14ac:dyDescent="0.25">
      <c r="B167" s="141"/>
      <c r="C167" s="70"/>
      <c r="D167" s="69"/>
    </row>
    <row r="168" spans="2:4" x14ac:dyDescent="0.25">
      <c r="B168" s="141"/>
      <c r="C168" s="70"/>
      <c r="D168" s="69"/>
    </row>
    <row r="169" spans="2:4" x14ac:dyDescent="0.25">
      <c r="B169" s="141"/>
      <c r="C169" s="70"/>
      <c r="D169" s="69"/>
    </row>
    <row r="170" spans="2:4" x14ac:dyDescent="0.25">
      <c r="B170" s="141"/>
      <c r="C170" s="70"/>
      <c r="D170" s="69"/>
    </row>
    <row r="171" spans="2:4" x14ac:dyDescent="0.25">
      <c r="B171" s="141"/>
      <c r="C171" s="70"/>
      <c r="D171" s="69"/>
    </row>
    <row r="172" spans="2:4" x14ac:dyDescent="0.25">
      <c r="B172" s="141"/>
      <c r="C172" s="70"/>
      <c r="D172" s="69"/>
    </row>
    <row r="188" spans="1:8" x14ac:dyDescent="0.25">
      <c r="A188" s="79" t="s">
        <v>2</v>
      </c>
    </row>
    <row r="189" spans="1:8" x14ac:dyDescent="0.25">
      <c r="B189" s="18" t="s">
        <v>5</v>
      </c>
    </row>
    <row r="190" spans="1:8" ht="45" x14ac:dyDescent="0.25">
      <c r="B190" s="70" t="s">
        <v>3</v>
      </c>
      <c r="C190" s="70"/>
      <c r="D190" s="80"/>
      <c r="E190" s="81"/>
      <c r="F190" s="82"/>
      <c r="G190" s="83"/>
      <c r="H190" s="83"/>
    </row>
    <row r="191" spans="1:8" x14ac:dyDescent="0.25">
      <c r="B191" s="70"/>
      <c r="C191" s="70" t="s">
        <v>4</v>
      </c>
      <c r="D191" s="71">
        <v>581.09400000000005</v>
      </c>
      <c r="E191" s="81"/>
      <c r="F191" s="82">
        <v>82.48</v>
      </c>
      <c r="G191" s="65">
        <f>IF(D191=0,"",D191*F191)</f>
        <v>47928.633120000006</v>
      </c>
      <c r="H191" s="65" t="str">
        <f>IF(E191=0,"",E191*G191)</f>
        <v/>
      </c>
    </row>
    <row r="192" spans="1:8" x14ac:dyDescent="0.25">
      <c r="B192" s="70"/>
      <c r="C192" s="70"/>
      <c r="D192" s="71"/>
      <c r="E192" s="81"/>
      <c r="F192" s="82"/>
      <c r="G192" s="65"/>
      <c r="H192" s="65"/>
    </row>
    <row r="193" spans="2:8" x14ac:dyDescent="0.25">
      <c r="B193" s="70" t="s">
        <v>194</v>
      </c>
      <c r="C193" s="70"/>
      <c r="D193" s="80"/>
      <c r="E193" s="84"/>
      <c r="F193" s="85"/>
      <c r="G193" s="66" t="str">
        <f t="shared" ref="G193:H197" si="24">IF(D193=0,"",D193*F193)</f>
        <v/>
      </c>
      <c r="H193" s="66" t="str">
        <f t="shared" si="24"/>
        <v/>
      </c>
    </row>
    <row r="194" spans="2:8" x14ac:dyDescent="0.25">
      <c r="B194" s="70" t="s">
        <v>195</v>
      </c>
      <c r="C194" s="70"/>
      <c r="D194" s="80"/>
      <c r="E194" s="84"/>
      <c r="F194" s="85"/>
      <c r="G194" s="66" t="str">
        <f t="shared" si="24"/>
        <v/>
      </c>
      <c r="H194" s="66" t="str">
        <f t="shared" si="24"/>
        <v/>
      </c>
    </row>
    <row r="195" spans="2:8" ht="30" x14ac:dyDescent="0.25">
      <c r="B195" s="86" t="s">
        <v>196</v>
      </c>
      <c r="C195" s="87"/>
      <c r="D195" s="80"/>
      <c r="E195" s="84"/>
      <c r="F195" s="85"/>
      <c r="G195" s="66" t="str">
        <f t="shared" si="24"/>
        <v/>
      </c>
      <c r="H195" s="66" t="str">
        <f t="shared" si="24"/>
        <v/>
      </c>
    </row>
    <row r="196" spans="2:8" ht="30" x14ac:dyDescent="0.25">
      <c r="B196" s="86" t="s">
        <v>197</v>
      </c>
      <c r="C196" s="87"/>
      <c r="D196" s="80"/>
      <c r="E196" s="84"/>
      <c r="F196" s="85"/>
      <c r="G196" s="66" t="str">
        <f t="shared" si="24"/>
        <v/>
      </c>
      <c r="H196" s="66" t="str">
        <f t="shared" si="24"/>
        <v/>
      </c>
    </row>
    <row r="197" spans="2:8" x14ac:dyDescent="0.25">
      <c r="B197" s="86"/>
      <c r="C197" s="72" t="s">
        <v>4</v>
      </c>
      <c r="D197" s="71">
        <v>3486.5640000000008</v>
      </c>
      <c r="E197" s="84"/>
      <c r="F197" s="85">
        <v>98.86</v>
      </c>
      <c r="G197" s="66">
        <f t="shared" si="24"/>
        <v>344681.71704000008</v>
      </c>
      <c r="H197" s="66" t="str">
        <f t="shared" si="24"/>
        <v/>
      </c>
    </row>
    <row r="199" spans="2:8" x14ac:dyDescent="0.25">
      <c r="B199" s="88" t="s">
        <v>6</v>
      </c>
      <c r="C199" s="89"/>
      <c r="D199" s="73"/>
      <c r="E199" s="90"/>
      <c r="F199" s="85"/>
      <c r="G199" s="66" t="str">
        <f t="shared" ref="G199:H203" si="25">IF(D199=0,"",D199*F199)</f>
        <v/>
      </c>
      <c r="H199" s="66" t="str">
        <f t="shared" si="25"/>
        <v/>
      </c>
    </row>
    <row r="200" spans="2:8" x14ac:dyDescent="0.25">
      <c r="B200" s="86" t="s">
        <v>7</v>
      </c>
      <c r="C200" s="87"/>
      <c r="D200" s="73"/>
      <c r="E200" s="90"/>
      <c r="F200" s="85"/>
      <c r="G200" s="66" t="str">
        <f t="shared" si="25"/>
        <v/>
      </c>
      <c r="H200" s="66" t="str">
        <f t="shared" si="25"/>
        <v/>
      </c>
    </row>
    <row r="201" spans="2:8" ht="30" x14ac:dyDescent="0.25">
      <c r="B201" s="86" t="s">
        <v>8</v>
      </c>
      <c r="C201" s="87"/>
      <c r="D201" s="73"/>
      <c r="E201" s="90"/>
      <c r="F201" s="85"/>
      <c r="G201" s="66" t="str">
        <f t="shared" si="25"/>
        <v/>
      </c>
      <c r="H201" s="66" t="str">
        <f t="shared" si="25"/>
        <v/>
      </c>
    </row>
    <row r="202" spans="2:8" ht="30" x14ac:dyDescent="0.25">
      <c r="B202" s="86" t="s">
        <v>9</v>
      </c>
      <c r="C202" s="87"/>
      <c r="D202" s="73"/>
      <c r="E202" s="90"/>
      <c r="F202" s="85"/>
      <c r="G202" s="66" t="str">
        <f t="shared" si="25"/>
        <v/>
      </c>
      <c r="H202" s="66" t="str">
        <f t="shared" si="25"/>
        <v/>
      </c>
    </row>
    <row r="203" spans="2:8" x14ac:dyDescent="0.25">
      <c r="B203" s="91" t="s">
        <v>10</v>
      </c>
      <c r="C203" s="70" t="s">
        <v>4</v>
      </c>
      <c r="D203" s="73">
        <v>1709.6325000000002</v>
      </c>
      <c r="E203" s="90"/>
      <c r="F203" s="85">
        <v>83.34</v>
      </c>
      <c r="G203" s="66">
        <f t="shared" si="25"/>
        <v>142480.77255000002</v>
      </c>
      <c r="H203" s="66" t="str">
        <f t="shared" si="25"/>
        <v/>
      </c>
    </row>
    <row r="205" spans="2:8" x14ac:dyDescent="0.25">
      <c r="B205" s="88" t="s">
        <v>11</v>
      </c>
      <c r="C205" s="89"/>
      <c r="D205" s="73"/>
      <c r="E205" s="90"/>
      <c r="F205" s="85"/>
      <c r="G205" s="66" t="str">
        <f t="shared" ref="G205:H215" si="26">IF(D205=0,"",D205*F205)</f>
        <v/>
      </c>
      <c r="H205" s="66" t="str">
        <f t="shared" si="26"/>
        <v/>
      </c>
    </row>
    <row r="206" spans="2:8" x14ac:dyDescent="0.25">
      <c r="B206" s="88" t="s">
        <v>12</v>
      </c>
      <c r="C206" s="89"/>
      <c r="D206" s="73"/>
      <c r="E206" s="90"/>
      <c r="F206" s="85"/>
      <c r="G206" s="66" t="str">
        <f t="shared" si="26"/>
        <v/>
      </c>
      <c r="H206" s="66" t="str">
        <f t="shared" si="26"/>
        <v/>
      </c>
    </row>
    <row r="207" spans="2:8" x14ac:dyDescent="0.25">
      <c r="B207" s="88" t="s">
        <v>13</v>
      </c>
      <c r="C207" s="89"/>
      <c r="D207" s="73"/>
      <c r="E207" s="90"/>
      <c r="F207" s="85"/>
      <c r="G207" s="66" t="str">
        <f t="shared" si="26"/>
        <v/>
      </c>
      <c r="H207" s="66" t="str">
        <f t="shared" si="26"/>
        <v/>
      </c>
    </row>
    <row r="208" spans="2:8" x14ac:dyDescent="0.25">
      <c r="B208" s="88" t="s">
        <v>14</v>
      </c>
      <c r="C208" s="89"/>
      <c r="D208" s="73"/>
      <c r="E208" s="90"/>
      <c r="F208" s="85"/>
      <c r="G208" s="66" t="str">
        <f t="shared" si="26"/>
        <v/>
      </c>
      <c r="H208" s="66" t="str">
        <f t="shared" si="26"/>
        <v/>
      </c>
    </row>
    <row r="209" spans="2:8" x14ac:dyDescent="0.25">
      <c r="B209" s="86" t="s">
        <v>7</v>
      </c>
      <c r="C209" s="87"/>
      <c r="D209" s="73"/>
      <c r="E209" s="90"/>
      <c r="F209" s="85"/>
      <c r="G209" s="66" t="str">
        <f t="shared" si="26"/>
        <v/>
      </c>
      <c r="H209" s="66" t="str">
        <f t="shared" si="26"/>
        <v/>
      </c>
    </row>
    <row r="210" spans="2:8" ht="30" x14ac:dyDescent="0.25">
      <c r="B210" s="86" t="s">
        <v>15</v>
      </c>
      <c r="C210" s="87"/>
      <c r="D210" s="73"/>
      <c r="E210" s="90"/>
      <c r="F210" s="85"/>
      <c r="G210" s="66" t="str">
        <f t="shared" si="26"/>
        <v/>
      </c>
      <c r="H210" s="66" t="str">
        <f t="shared" si="26"/>
        <v/>
      </c>
    </row>
    <row r="211" spans="2:8" ht="30" x14ac:dyDescent="0.25">
      <c r="B211" s="86" t="s">
        <v>16</v>
      </c>
      <c r="C211" s="87"/>
      <c r="D211" s="73"/>
      <c r="E211" s="90"/>
      <c r="F211" s="85"/>
      <c r="G211" s="66" t="str">
        <f t="shared" si="26"/>
        <v/>
      </c>
      <c r="H211" s="66" t="str">
        <f t="shared" si="26"/>
        <v/>
      </c>
    </row>
    <row r="212" spans="2:8" ht="30" x14ac:dyDescent="0.25">
      <c r="B212" s="86" t="s">
        <v>17</v>
      </c>
      <c r="C212" s="87"/>
      <c r="D212" s="73"/>
      <c r="E212" s="90"/>
      <c r="F212" s="85"/>
      <c r="G212" s="66" t="str">
        <f t="shared" si="26"/>
        <v/>
      </c>
      <c r="H212" s="66" t="str">
        <f t="shared" si="26"/>
        <v/>
      </c>
    </row>
    <row r="213" spans="2:8" ht="30" x14ac:dyDescent="0.25">
      <c r="B213" s="86" t="s">
        <v>18</v>
      </c>
      <c r="C213" s="87"/>
      <c r="D213" s="73"/>
      <c r="E213" s="90"/>
      <c r="F213" s="85"/>
      <c r="G213" s="66" t="str">
        <f t="shared" si="26"/>
        <v/>
      </c>
      <c r="H213" s="66" t="str">
        <f t="shared" si="26"/>
        <v/>
      </c>
    </row>
    <row r="214" spans="2:8" ht="30" x14ac:dyDescent="0.25">
      <c r="B214" s="86" t="s">
        <v>9</v>
      </c>
      <c r="C214" s="87"/>
      <c r="D214" s="73"/>
      <c r="E214" s="90"/>
      <c r="F214" s="85"/>
      <c r="G214" s="66" t="str">
        <f t="shared" si="26"/>
        <v/>
      </c>
      <c r="H214" s="66" t="str">
        <f t="shared" si="26"/>
        <v/>
      </c>
    </row>
    <row r="215" spans="2:8" x14ac:dyDescent="0.25">
      <c r="B215" s="91" t="s">
        <v>10</v>
      </c>
      <c r="C215" s="70" t="s">
        <v>4</v>
      </c>
      <c r="D215" s="73">
        <v>5187.0591000000004</v>
      </c>
      <c r="E215" s="90"/>
      <c r="F215" s="85">
        <v>83.34</v>
      </c>
      <c r="G215" s="66">
        <f t="shared" si="26"/>
        <v>432289.50539400004</v>
      </c>
      <c r="H215" s="66" t="str">
        <f t="shared" si="26"/>
        <v/>
      </c>
    </row>
    <row r="216" spans="2:8" x14ac:dyDescent="0.25">
      <c r="B216" s="60" t="s">
        <v>19</v>
      </c>
    </row>
    <row r="218" spans="2:8" x14ac:dyDescent="0.25">
      <c r="B218" s="60" t="s">
        <v>392</v>
      </c>
      <c r="C218" s="92"/>
      <c r="D218" s="73"/>
      <c r="E218" s="90"/>
      <c r="F218" s="85"/>
      <c r="G218" s="66" t="str">
        <f t="shared" ref="G218:H281" si="27">IF(D218=0,"",D218*F218)</f>
        <v/>
      </c>
      <c r="H218" s="66" t="str">
        <f t="shared" si="27"/>
        <v/>
      </c>
    </row>
    <row r="219" spans="2:8" ht="30" x14ac:dyDescent="0.25">
      <c r="B219" s="93" t="s">
        <v>21</v>
      </c>
      <c r="C219" s="92"/>
      <c r="D219" s="73"/>
      <c r="E219" s="90"/>
      <c r="F219" s="85"/>
      <c r="G219" s="66" t="str">
        <f t="shared" si="27"/>
        <v/>
      </c>
      <c r="H219" s="66" t="str">
        <f t="shared" si="27"/>
        <v/>
      </c>
    </row>
    <row r="220" spans="2:8" x14ac:dyDescent="0.25">
      <c r="B220" s="93" t="s">
        <v>22</v>
      </c>
      <c r="C220" s="92"/>
      <c r="D220" s="73"/>
      <c r="E220" s="90"/>
      <c r="F220" s="85"/>
      <c r="G220" s="66" t="str">
        <f t="shared" si="27"/>
        <v/>
      </c>
      <c r="H220" s="66" t="str">
        <f t="shared" si="27"/>
        <v/>
      </c>
    </row>
    <row r="221" spans="2:8" ht="30" x14ac:dyDescent="0.25">
      <c r="B221" s="86" t="s">
        <v>23</v>
      </c>
      <c r="C221" s="92"/>
      <c r="D221" s="73"/>
      <c r="E221" s="90"/>
      <c r="F221" s="85"/>
      <c r="G221" s="66" t="str">
        <f t="shared" si="27"/>
        <v/>
      </c>
      <c r="H221" s="66" t="str">
        <f t="shared" si="27"/>
        <v/>
      </c>
    </row>
    <row r="222" spans="2:8" x14ac:dyDescent="0.25">
      <c r="B222" s="94" t="s">
        <v>24</v>
      </c>
      <c r="C222" s="92"/>
      <c r="D222" s="73"/>
      <c r="E222" s="90"/>
      <c r="F222" s="85"/>
      <c r="G222" s="66" t="str">
        <f t="shared" si="27"/>
        <v/>
      </c>
      <c r="H222" s="66" t="str">
        <f t="shared" si="27"/>
        <v/>
      </c>
    </row>
    <row r="223" spans="2:8" ht="30" x14ac:dyDescent="0.25">
      <c r="B223" s="86" t="s">
        <v>25</v>
      </c>
      <c r="C223" s="92"/>
      <c r="D223" s="73"/>
      <c r="E223" s="90"/>
      <c r="F223" s="85"/>
      <c r="G223" s="66" t="str">
        <f t="shared" si="27"/>
        <v/>
      </c>
      <c r="H223" s="66" t="str">
        <f t="shared" si="27"/>
        <v/>
      </c>
    </row>
    <row r="224" spans="2:8" x14ac:dyDescent="0.25">
      <c r="B224" s="86" t="s">
        <v>26</v>
      </c>
      <c r="C224" s="92" t="s">
        <v>27</v>
      </c>
      <c r="D224" s="73">
        <v>45.24</v>
      </c>
      <c r="E224" s="90"/>
      <c r="F224" s="85">
        <v>27.41</v>
      </c>
      <c r="G224" s="66">
        <f t="shared" si="27"/>
        <v>1240.0284000000001</v>
      </c>
      <c r="H224" s="66" t="str">
        <f t="shared" si="27"/>
        <v/>
      </c>
    </row>
    <row r="225" spans="2:8" x14ac:dyDescent="0.25">
      <c r="B225" s="60"/>
      <c r="C225" s="92"/>
      <c r="D225" s="73"/>
      <c r="E225" s="90"/>
      <c r="F225" s="85"/>
      <c r="G225" s="66" t="str">
        <f t="shared" si="27"/>
        <v/>
      </c>
      <c r="H225" s="66" t="str">
        <f t="shared" si="27"/>
        <v/>
      </c>
    </row>
    <row r="226" spans="2:8" ht="30" x14ac:dyDescent="0.25">
      <c r="B226" s="60" t="s">
        <v>393</v>
      </c>
      <c r="C226" s="92"/>
      <c r="D226" s="73"/>
      <c r="E226" s="90"/>
      <c r="F226" s="85"/>
      <c r="G226" s="66" t="str">
        <f t="shared" si="27"/>
        <v/>
      </c>
      <c r="H226" s="66" t="str">
        <f t="shared" si="27"/>
        <v/>
      </c>
    </row>
    <row r="227" spans="2:8" x14ac:dyDescent="0.25">
      <c r="B227" s="94" t="s">
        <v>29</v>
      </c>
      <c r="C227" s="92"/>
      <c r="D227" s="73"/>
      <c r="E227" s="90"/>
      <c r="F227" s="85"/>
      <c r="G227" s="66" t="str">
        <f t="shared" si="27"/>
        <v/>
      </c>
      <c r="H227" s="66" t="str">
        <f t="shared" si="27"/>
        <v/>
      </c>
    </row>
    <row r="228" spans="2:8" ht="75" x14ac:dyDescent="0.25">
      <c r="B228" s="86" t="s">
        <v>30</v>
      </c>
      <c r="C228" s="92"/>
      <c r="D228" s="73"/>
      <c r="E228" s="90"/>
      <c r="F228" s="85"/>
      <c r="G228" s="66" t="str">
        <f t="shared" si="27"/>
        <v/>
      </c>
      <c r="H228" s="66" t="str">
        <f t="shared" si="27"/>
        <v/>
      </c>
    </row>
    <row r="229" spans="2:8" x14ac:dyDescent="0.25">
      <c r="B229" s="86" t="s">
        <v>26</v>
      </c>
      <c r="C229" s="92" t="s">
        <v>27</v>
      </c>
      <c r="D229" s="73">
        <v>45.66</v>
      </c>
      <c r="E229" s="90"/>
      <c r="F229" s="85">
        <v>7.18</v>
      </c>
      <c r="G229" s="66">
        <f t="shared" si="27"/>
        <v>327.83879999999994</v>
      </c>
      <c r="H229" s="66" t="str">
        <f t="shared" si="27"/>
        <v/>
      </c>
    </row>
    <row r="230" spans="2:8" x14ac:dyDescent="0.25">
      <c r="B230" s="60"/>
      <c r="C230" s="92"/>
      <c r="D230" s="73"/>
      <c r="E230" s="90"/>
      <c r="F230" s="85"/>
      <c r="G230" s="66" t="str">
        <f t="shared" si="27"/>
        <v/>
      </c>
      <c r="H230" s="66" t="str">
        <f t="shared" si="27"/>
        <v/>
      </c>
    </row>
    <row r="231" spans="2:8" ht="30" x14ac:dyDescent="0.25">
      <c r="B231" s="60" t="s">
        <v>394</v>
      </c>
      <c r="C231" s="92"/>
      <c r="D231" s="73"/>
      <c r="E231" s="90"/>
      <c r="F231" s="85"/>
      <c r="G231" s="66" t="str">
        <f t="shared" si="27"/>
        <v/>
      </c>
      <c r="H231" s="66" t="str">
        <f t="shared" si="27"/>
        <v/>
      </c>
    </row>
    <row r="232" spans="2:8" x14ac:dyDescent="0.25">
      <c r="B232" s="93" t="s">
        <v>32</v>
      </c>
      <c r="C232" s="92"/>
      <c r="D232" s="73"/>
      <c r="E232" s="90"/>
      <c r="F232" s="85"/>
      <c r="G232" s="66" t="str">
        <f t="shared" si="27"/>
        <v/>
      </c>
      <c r="H232" s="66" t="str">
        <f t="shared" si="27"/>
        <v/>
      </c>
    </row>
    <row r="233" spans="2:8" ht="18" x14ac:dyDescent="0.25">
      <c r="B233" s="86" t="s">
        <v>427</v>
      </c>
      <c r="C233" s="92"/>
      <c r="D233" s="73"/>
      <c r="E233" s="90"/>
      <c r="F233" s="85"/>
      <c r="G233" s="66" t="str">
        <f t="shared" si="27"/>
        <v/>
      </c>
      <c r="H233" s="66" t="str">
        <f t="shared" si="27"/>
        <v/>
      </c>
    </row>
    <row r="234" spans="2:8" x14ac:dyDescent="0.25">
      <c r="B234" s="93" t="s">
        <v>34</v>
      </c>
      <c r="C234" s="92"/>
      <c r="D234" s="73"/>
      <c r="E234" s="90"/>
      <c r="F234" s="85"/>
      <c r="G234" s="66" t="str">
        <f t="shared" si="27"/>
        <v/>
      </c>
      <c r="H234" s="66" t="str">
        <f t="shared" si="27"/>
        <v/>
      </c>
    </row>
    <row r="235" spans="2:8" x14ac:dyDescent="0.25">
      <c r="B235" s="94" t="s">
        <v>35</v>
      </c>
      <c r="C235" s="92"/>
      <c r="D235" s="73"/>
      <c r="E235" s="90"/>
      <c r="F235" s="85"/>
      <c r="G235" s="66" t="str">
        <f t="shared" si="27"/>
        <v/>
      </c>
      <c r="H235" s="66" t="str">
        <f t="shared" si="27"/>
        <v/>
      </c>
    </row>
    <row r="236" spans="2:8" ht="75" x14ac:dyDescent="0.25">
      <c r="B236" s="86" t="s">
        <v>30</v>
      </c>
      <c r="C236" s="92"/>
      <c r="D236" s="73"/>
      <c r="E236" s="90"/>
      <c r="F236" s="85"/>
      <c r="G236" s="66" t="str">
        <f t="shared" si="27"/>
        <v/>
      </c>
      <c r="H236" s="66" t="str">
        <f t="shared" si="27"/>
        <v/>
      </c>
    </row>
    <row r="237" spans="2:8" x14ac:dyDescent="0.25">
      <c r="B237" s="86" t="s">
        <v>26</v>
      </c>
      <c r="C237" s="92" t="s">
        <v>27</v>
      </c>
      <c r="D237" s="73">
        <v>36.18</v>
      </c>
      <c r="E237" s="90"/>
      <c r="F237" s="85">
        <v>28.04</v>
      </c>
      <c r="G237" s="66">
        <f t="shared" si="27"/>
        <v>1014.4871999999999</v>
      </c>
      <c r="H237" s="66" t="str">
        <f t="shared" si="27"/>
        <v/>
      </c>
    </row>
    <row r="238" spans="2:8" x14ac:dyDescent="0.25">
      <c r="B238" s="60"/>
      <c r="C238" s="92"/>
      <c r="D238" s="73"/>
      <c r="E238" s="90"/>
      <c r="F238" s="85"/>
      <c r="G238" s="66" t="str">
        <f t="shared" si="27"/>
        <v/>
      </c>
      <c r="H238" s="66" t="str">
        <f t="shared" si="27"/>
        <v/>
      </c>
    </row>
    <row r="239" spans="2:8" x14ac:dyDescent="0.25">
      <c r="B239" s="60" t="s">
        <v>395</v>
      </c>
      <c r="C239" s="92"/>
      <c r="D239" s="73"/>
      <c r="E239" s="90"/>
      <c r="F239" s="85"/>
      <c r="G239" s="66" t="str">
        <f t="shared" si="27"/>
        <v/>
      </c>
      <c r="H239" s="66" t="str">
        <f t="shared" si="27"/>
        <v/>
      </c>
    </row>
    <row r="240" spans="2:8" x14ac:dyDescent="0.25">
      <c r="B240" s="93" t="s">
        <v>32</v>
      </c>
      <c r="C240" s="92"/>
      <c r="D240" s="73"/>
      <c r="E240" s="90"/>
      <c r="F240" s="85"/>
      <c r="G240" s="66" t="str">
        <f t="shared" si="27"/>
        <v/>
      </c>
      <c r="H240" s="66" t="str">
        <f t="shared" si="27"/>
        <v/>
      </c>
    </row>
    <row r="241" spans="2:8" ht="33" x14ac:dyDescent="0.25">
      <c r="B241" s="86" t="s">
        <v>428</v>
      </c>
      <c r="C241" s="92"/>
      <c r="D241" s="73"/>
      <c r="E241" s="90"/>
      <c r="F241" s="85"/>
      <c r="G241" s="66" t="str">
        <f t="shared" si="27"/>
        <v/>
      </c>
      <c r="H241" s="66" t="str">
        <f t="shared" si="27"/>
        <v/>
      </c>
    </row>
    <row r="242" spans="2:8" x14ac:dyDescent="0.25">
      <c r="B242" s="93" t="s">
        <v>34</v>
      </c>
      <c r="C242" s="92"/>
      <c r="D242" s="73"/>
      <c r="E242" s="90"/>
      <c r="F242" s="85"/>
      <c r="G242" s="66" t="str">
        <f t="shared" si="27"/>
        <v/>
      </c>
      <c r="H242" s="66" t="str">
        <f t="shared" si="27"/>
        <v/>
      </c>
    </row>
    <row r="243" spans="2:8" x14ac:dyDescent="0.25">
      <c r="B243" s="94" t="s">
        <v>38</v>
      </c>
      <c r="C243" s="92"/>
      <c r="D243" s="73"/>
      <c r="E243" s="90"/>
      <c r="F243" s="85"/>
      <c r="G243" s="66" t="str">
        <f t="shared" si="27"/>
        <v/>
      </c>
      <c r="H243" s="66" t="str">
        <f t="shared" si="27"/>
        <v/>
      </c>
    </row>
    <row r="244" spans="2:8" x14ac:dyDescent="0.25">
      <c r="B244" s="86" t="s">
        <v>39</v>
      </c>
      <c r="C244" s="92"/>
      <c r="D244" s="73"/>
      <c r="E244" s="90"/>
      <c r="F244" s="85"/>
      <c r="G244" s="66" t="str">
        <f t="shared" si="27"/>
        <v/>
      </c>
      <c r="H244" s="66" t="str">
        <f t="shared" si="27"/>
        <v/>
      </c>
    </row>
    <row r="245" spans="2:8" x14ac:dyDescent="0.25">
      <c r="B245" s="86" t="s">
        <v>26</v>
      </c>
      <c r="C245" s="92" t="s">
        <v>27</v>
      </c>
      <c r="D245" s="73">
        <v>361</v>
      </c>
      <c r="E245" s="90"/>
      <c r="F245" s="85">
        <v>31.32</v>
      </c>
      <c r="G245" s="66">
        <f t="shared" si="27"/>
        <v>11306.52</v>
      </c>
      <c r="H245" s="66" t="str">
        <f t="shared" si="27"/>
        <v/>
      </c>
    </row>
    <row r="246" spans="2:8" x14ac:dyDescent="0.25">
      <c r="B246" s="60"/>
      <c r="C246" s="92"/>
      <c r="D246" s="73"/>
      <c r="E246" s="90"/>
      <c r="F246" s="85"/>
      <c r="G246" s="66" t="str">
        <f t="shared" si="27"/>
        <v/>
      </c>
      <c r="H246" s="66" t="str">
        <f t="shared" si="27"/>
        <v/>
      </c>
    </row>
    <row r="247" spans="2:8" x14ac:dyDescent="0.25">
      <c r="B247" s="60" t="s">
        <v>396</v>
      </c>
      <c r="C247" s="92"/>
      <c r="D247" s="73"/>
      <c r="E247" s="90"/>
      <c r="F247" s="85"/>
      <c r="G247" s="66" t="str">
        <f t="shared" si="27"/>
        <v/>
      </c>
      <c r="H247" s="66" t="str">
        <f t="shared" si="27"/>
        <v/>
      </c>
    </row>
    <row r="248" spans="2:8" x14ac:dyDescent="0.25">
      <c r="B248" s="93" t="s">
        <v>41</v>
      </c>
      <c r="C248" s="92"/>
      <c r="D248" s="73"/>
      <c r="E248" s="90"/>
      <c r="F248" s="85"/>
      <c r="G248" s="66" t="str">
        <f t="shared" si="27"/>
        <v/>
      </c>
      <c r="H248" s="66" t="str">
        <f t="shared" si="27"/>
        <v/>
      </c>
    </row>
    <row r="249" spans="2:8" x14ac:dyDescent="0.25">
      <c r="B249" s="93" t="s">
        <v>42</v>
      </c>
      <c r="C249" s="92"/>
      <c r="D249" s="73"/>
      <c r="E249" s="90"/>
      <c r="F249" s="85"/>
      <c r="G249" s="66" t="str">
        <f t="shared" si="27"/>
        <v/>
      </c>
      <c r="H249" s="66" t="str">
        <f t="shared" si="27"/>
        <v/>
      </c>
    </row>
    <row r="250" spans="2:8" ht="30" x14ac:dyDescent="0.25">
      <c r="B250" s="86" t="s">
        <v>43</v>
      </c>
      <c r="C250" s="92"/>
      <c r="D250" s="73"/>
      <c r="E250" s="90"/>
      <c r="F250" s="85"/>
      <c r="G250" s="66" t="str">
        <f t="shared" si="27"/>
        <v/>
      </c>
      <c r="H250" s="66" t="str">
        <f t="shared" si="27"/>
        <v/>
      </c>
    </row>
    <row r="251" spans="2:8" x14ac:dyDescent="0.25">
      <c r="B251" s="93" t="s">
        <v>32</v>
      </c>
      <c r="C251" s="92"/>
      <c r="D251" s="73"/>
      <c r="E251" s="90"/>
      <c r="F251" s="85"/>
      <c r="G251" s="66" t="str">
        <f t="shared" si="27"/>
        <v/>
      </c>
      <c r="H251" s="66" t="str">
        <f t="shared" si="27"/>
        <v/>
      </c>
    </row>
    <row r="252" spans="2:8" ht="33" x14ac:dyDescent="0.25">
      <c r="B252" s="86" t="s">
        <v>428</v>
      </c>
      <c r="C252" s="92"/>
      <c r="D252" s="73"/>
      <c r="E252" s="90"/>
      <c r="F252" s="85"/>
      <c r="G252" s="66" t="str">
        <f t="shared" si="27"/>
        <v/>
      </c>
      <c r="H252" s="66" t="str">
        <f t="shared" si="27"/>
        <v/>
      </c>
    </row>
    <row r="253" spans="2:8" x14ac:dyDescent="0.25">
      <c r="B253" s="93" t="s">
        <v>34</v>
      </c>
      <c r="C253" s="92"/>
      <c r="D253" s="73"/>
      <c r="E253" s="90"/>
      <c r="F253" s="85"/>
      <c r="G253" s="66" t="str">
        <f t="shared" si="27"/>
        <v/>
      </c>
      <c r="H253" s="66" t="str">
        <f t="shared" si="27"/>
        <v/>
      </c>
    </row>
    <row r="254" spans="2:8" x14ac:dyDescent="0.25">
      <c r="B254" s="94" t="s">
        <v>44</v>
      </c>
      <c r="C254" s="92"/>
      <c r="D254" s="73"/>
      <c r="E254" s="90"/>
      <c r="F254" s="85"/>
      <c r="G254" s="66" t="str">
        <f t="shared" si="27"/>
        <v/>
      </c>
      <c r="H254" s="66" t="str">
        <f t="shared" si="27"/>
        <v/>
      </c>
    </row>
    <row r="255" spans="2:8" x14ac:dyDescent="0.25">
      <c r="B255" s="86" t="s">
        <v>39</v>
      </c>
      <c r="C255" s="92"/>
      <c r="D255" s="73"/>
      <c r="E255" s="90"/>
      <c r="F255" s="85"/>
      <c r="G255" s="66" t="str">
        <f t="shared" si="27"/>
        <v/>
      </c>
      <c r="H255" s="66" t="str">
        <f t="shared" si="27"/>
        <v/>
      </c>
    </row>
    <row r="256" spans="2:8" x14ac:dyDescent="0.25">
      <c r="B256" s="86" t="s">
        <v>26</v>
      </c>
      <c r="C256" s="92" t="s">
        <v>27</v>
      </c>
      <c r="D256" s="73">
        <v>183.49</v>
      </c>
      <c r="E256" s="90"/>
      <c r="F256" s="85">
        <v>39.51</v>
      </c>
      <c r="G256" s="66">
        <f t="shared" si="27"/>
        <v>7249.6899000000003</v>
      </c>
      <c r="H256" s="66" t="str">
        <f t="shared" si="27"/>
        <v/>
      </c>
    </row>
    <row r="257" spans="2:8" x14ac:dyDescent="0.25">
      <c r="B257" s="60"/>
      <c r="C257" s="92"/>
      <c r="D257" s="73"/>
      <c r="E257" s="90"/>
      <c r="F257" s="85"/>
      <c r="G257" s="66" t="str">
        <f t="shared" si="27"/>
        <v/>
      </c>
      <c r="H257" s="66" t="str">
        <f t="shared" si="27"/>
        <v/>
      </c>
    </row>
    <row r="258" spans="2:8" x14ac:dyDescent="0.25">
      <c r="B258" s="60" t="s">
        <v>397</v>
      </c>
      <c r="C258" s="92"/>
      <c r="D258" s="73"/>
      <c r="E258" s="90"/>
      <c r="F258" s="85"/>
      <c r="G258" s="66" t="str">
        <f t="shared" si="27"/>
        <v/>
      </c>
      <c r="H258" s="66" t="str">
        <f t="shared" si="27"/>
        <v/>
      </c>
    </row>
    <row r="259" spans="2:8" x14ac:dyDescent="0.25">
      <c r="B259" s="93" t="s">
        <v>46</v>
      </c>
      <c r="C259" s="92"/>
      <c r="D259" s="73"/>
      <c r="E259" s="90"/>
      <c r="F259" s="85"/>
      <c r="G259" s="66" t="str">
        <f t="shared" si="27"/>
        <v/>
      </c>
      <c r="H259" s="66" t="str">
        <f t="shared" si="27"/>
        <v/>
      </c>
    </row>
    <row r="260" spans="2:8" x14ac:dyDescent="0.25">
      <c r="B260" s="93" t="s">
        <v>32</v>
      </c>
      <c r="C260" s="92"/>
      <c r="D260" s="73"/>
      <c r="E260" s="90"/>
      <c r="F260" s="85"/>
      <c r="G260" s="66" t="str">
        <f t="shared" si="27"/>
        <v/>
      </c>
      <c r="H260" s="66" t="str">
        <f t="shared" si="27"/>
        <v/>
      </c>
    </row>
    <row r="261" spans="2:8" ht="33" x14ac:dyDescent="0.25">
      <c r="B261" s="86" t="s">
        <v>428</v>
      </c>
      <c r="C261" s="92"/>
      <c r="D261" s="73"/>
      <c r="E261" s="90"/>
      <c r="F261" s="85"/>
      <c r="G261" s="66" t="str">
        <f t="shared" si="27"/>
        <v/>
      </c>
      <c r="H261" s="66" t="str">
        <f t="shared" si="27"/>
        <v/>
      </c>
    </row>
    <row r="262" spans="2:8" x14ac:dyDescent="0.25">
      <c r="B262" s="93" t="s">
        <v>34</v>
      </c>
      <c r="C262" s="92"/>
      <c r="D262" s="73"/>
      <c r="E262" s="90"/>
      <c r="F262" s="85"/>
      <c r="G262" s="66" t="str">
        <f t="shared" si="27"/>
        <v/>
      </c>
      <c r="H262" s="66" t="str">
        <f t="shared" si="27"/>
        <v/>
      </c>
    </row>
    <row r="263" spans="2:8" x14ac:dyDescent="0.25">
      <c r="B263" s="94" t="s">
        <v>38</v>
      </c>
      <c r="C263" s="92"/>
      <c r="D263" s="73"/>
      <c r="E263" s="90"/>
      <c r="F263" s="85"/>
      <c r="G263" s="66" t="str">
        <f t="shared" si="27"/>
        <v/>
      </c>
      <c r="H263" s="66" t="str">
        <f t="shared" si="27"/>
        <v/>
      </c>
    </row>
    <row r="264" spans="2:8" x14ac:dyDescent="0.25">
      <c r="B264" s="86" t="s">
        <v>39</v>
      </c>
      <c r="C264" s="92"/>
      <c r="D264" s="73"/>
      <c r="E264" s="90"/>
      <c r="F264" s="85"/>
      <c r="G264" s="66" t="str">
        <f t="shared" si="27"/>
        <v/>
      </c>
      <c r="H264" s="66" t="str">
        <f t="shared" si="27"/>
        <v/>
      </c>
    </row>
    <row r="265" spans="2:8" x14ac:dyDescent="0.25">
      <c r="B265" s="86" t="s">
        <v>26</v>
      </c>
      <c r="C265" s="92" t="s">
        <v>27</v>
      </c>
      <c r="D265" s="73">
        <v>10.6</v>
      </c>
      <c r="E265" s="90"/>
      <c r="F265" s="85">
        <v>55.07</v>
      </c>
      <c r="G265" s="66">
        <f t="shared" si="27"/>
        <v>583.74199999999996</v>
      </c>
      <c r="H265" s="66" t="str">
        <f t="shared" si="27"/>
        <v/>
      </c>
    </row>
    <row r="266" spans="2:8" x14ac:dyDescent="0.25">
      <c r="B266" s="60"/>
      <c r="C266" s="92"/>
      <c r="D266" s="73"/>
      <c r="E266" s="90"/>
      <c r="F266" s="85"/>
      <c r="G266" s="66" t="str">
        <f t="shared" si="27"/>
        <v/>
      </c>
      <c r="H266" s="66" t="str">
        <f t="shared" si="27"/>
        <v/>
      </c>
    </row>
    <row r="267" spans="2:8" x14ac:dyDescent="0.25">
      <c r="B267" s="60" t="s">
        <v>398</v>
      </c>
      <c r="C267" s="92"/>
      <c r="D267" s="73"/>
      <c r="E267" s="90"/>
      <c r="F267" s="85"/>
      <c r="G267" s="66" t="str">
        <f t="shared" si="27"/>
        <v/>
      </c>
      <c r="H267" s="66" t="str">
        <f t="shared" si="27"/>
        <v/>
      </c>
    </row>
    <row r="268" spans="2:8" x14ac:dyDescent="0.25">
      <c r="B268" s="93" t="s">
        <v>32</v>
      </c>
      <c r="C268" s="92"/>
      <c r="D268" s="73"/>
      <c r="E268" s="90"/>
      <c r="F268" s="85"/>
      <c r="G268" s="66" t="str">
        <f t="shared" si="27"/>
        <v/>
      </c>
      <c r="H268" s="66" t="str">
        <f t="shared" si="27"/>
        <v/>
      </c>
    </row>
    <row r="269" spans="2:8" ht="33" x14ac:dyDescent="0.25">
      <c r="B269" s="86" t="s">
        <v>429</v>
      </c>
      <c r="C269" s="92"/>
      <c r="D269" s="73"/>
      <c r="E269" s="90"/>
      <c r="F269" s="85"/>
      <c r="G269" s="66" t="str">
        <f t="shared" si="27"/>
        <v/>
      </c>
      <c r="H269" s="66" t="str">
        <f t="shared" si="27"/>
        <v/>
      </c>
    </row>
    <row r="270" spans="2:8" x14ac:dyDescent="0.25">
      <c r="B270" s="93" t="s">
        <v>34</v>
      </c>
      <c r="C270" s="92"/>
      <c r="D270" s="73"/>
      <c r="E270" s="90"/>
      <c r="F270" s="85"/>
      <c r="G270" s="66" t="str">
        <f t="shared" si="27"/>
        <v/>
      </c>
      <c r="H270" s="66" t="str">
        <f t="shared" si="27"/>
        <v/>
      </c>
    </row>
    <row r="271" spans="2:8" x14ac:dyDescent="0.25">
      <c r="B271" s="94" t="s">
        <v>49</v>
      </c>
      <c r="C271" s="92"/>
      <c r="D271" s="73"/>
      <c r="E271" s="90"/>
      <c r="F271" s="85"/>
      <c r="G271" s="66" t="str">
        <f t="shared" si="27"/>
        <v/>
      </c>
      <c r="H271" s="66" t="str">
        <f t="shared" si="27"/>
        <v/>
      </c>
    </row>
    <row r="272" spans="2:8" x14ac:dyDescent="0.25">
      <c r="B272" s="86" t="s">
        <v>39</v>
      </c>
      <c r="C272" s="92"/>
      <c r="D272" s="73"/>
      <c r="E272" s="90"/>
      <c r="F272" s="85"/>
      <c r="G272" s="66" t="str">
        <f t="shared" si="27"/>
        <v/>
      </c>
      <c r="H272" s="66" t="str">
        <f t="shared" si="27"/>
        <v/>
      </c>
    </row>
    <row r="273" spans="2:8" x14ac:dyDescent="0.25">
      <c r="B273" s="86" t="s">
        <v>26</v>
      </c>
      <c r="C273" s="92" t="s">
        <v>27</v>
      </c>
      <c r="D273" s="73">
        <v>5</v>
      </c>
      <c r="E273" s="90"/>
      <c r="F273" s="85">
        <v>26.15</v>
      </c>
      <c r="G273" s="66">
        <f t="shared" si="27"/>
        <v>130.75</v>
      </c>
      <c r="H273" s="66" t="str">
        <f t="shared" si="27"/>
        <v/>
      </c>
    </row>
    <row r="274" spans="2:8" x14ac:dyDescent="0.25">
      <c r="B274" s="60"/>
      <c r="C274" s="92"/>
      <c r="D274" s="73"/>
      <c r="E274" s="90"/>
      <c r="F274" s="85"/>
      <c r="G274" s="66" t="str">
        <f t="shared" si="27"/>
        <v/>
      </c>
      <c r="H274" s="66" t="str">
        <f t="shared" si="27"/>
        <v/>
      </c>
    </row>
    <row r="275" spans="2:8" ht="30" x14ac:dyDescent="0.25">
      <c r="B275" s="60" t="s">
        <v>399</v>
      </c>
      <c r="C275" s="92"/>
      <c r="D275" s="73"/>
      <c r="E275" s="90"/>
      <c r="F275" s="85"/>
      <c r="G275" s="66" t="str">
        <f t="shared" si="27"/>
        <v/>
      </c>
      <c r="H275" s="66" t="str">
        <f t="shared" si="27"/>
        <v/>
      </c>
    </row>
    <row r="276" spans="2:8" x14ac:dyDescent="0.25">
      <c r="B276" s="93" t="s">
        <v>51</v>
      </c>
      <c r="C276" s="92"/>
      <c r="D276" s="73"/>
      <c r="E276" s="90"/>
      <c r="F276" s="85"/>
      <c r="G276" s="66" t="str">
        <f t="shared" si="27"/>
        <v/>
      </c>
      <c r="H276" s="66" t="str">
        <f t="shared" si="27"/>
        <v/>
      </c>
    </row>
    <row r="277" spans="2:8" x14ac:dyDescent="0.25">
      <c r="B277" s="93" t="s">
        <v>52</v>
      </c>
      <c r="C277" s="92"/>
      <c r="D277" s="73"/>
      <c r="E277" s="90"/>
      <c r="F277" s="85"/>
      <c r="G277" s="66" t="str">
        <f t="shared" si="27"/>
        <v/>
      </c>
      <c r="H277" s="66" t="str">
        <f t="shared" si="27"/>
        <v/>
      </c>
    </row>
    <row r="278" spans="2:8" x14ac:dyDescent="0.25">
      <c r="B278" s="93" t="s">
        <v>53</v>
      </c>
      <c r="C278" s="92"/>
      <c r="D278" s="73"/>
      <c r="E278" s="90"/>
      <c r="F278" s="85"/>
      <c r="G278" s="66" t="str">
        <f t="shared" si="27"/>
        <v/>
      </c>
      <c r="H278" s="66" t="str">
        <f t="shared" si="27"/>
        <v/>
      </c>
    </row>
    <row r="279" spans="2:8" x14ac:dyDescent="0.25">
      <c r="B279" s="94" t="s">
        <v>54</v>
      </c>
      <c r="C279" s="92"/>
      <c r="D279" s="73"/>
      <c r="E279" s="90"/>
      <c r="F279" s="85"/>
      <c r="G279" s="66" t="str">
        <f t="shared" si="27"/>
        <v/>
      </c>
      <c r="H279" s="66" t="str">
        <f t="shared" si="27"/>
        <v/>
      </c>
    </row>
    <row r="280" spans="2:8" ht="90" x14ac:dyDescent="0.25">
      <c r="B280" s="86" t="s">
        <v>55</v>
      </c>
      <c r="C280" s="92"/>
      <c r="D280" s="73"/>
      <c r="E280" s="90"/>
      <c r="F280" s="85"/>
      <c r="G280" s="66" t="str">
        <f t="shared" si="27"/>
        <v/>
      </c>
      <c r="H280" s="66" t="str">
        <f t="shared" si="27"/>
        <v/>
      </c>
    </row>
    <row r="281" spans="2:8" x14ac:dyDescent="0.25">
      <c r="B281" s="86" t="s">
        <v>26</v>
      </c>
      <c r="C281" s="92" t="s">
        <v>27</v>
      </c>
      <c r="D281" s="73">
        <v>69.23</v>
      </c>
      <c r="E281" s="90"/>
      <c r="F281" s="85">
        <v>49.82</v>
      </c>
      <c r="G281" s="66">
        <f t="shared" si="27"/>
        <v>3449.0386000000003</v>
      </c>
      <c r="H281" s="66" t="str">
        <f t="shared" si="27"/>
        <v/>
      </c>
    </row>
    <row r="282" spans="2:8" x14ac:dyDescent="0.25">
      <c r="B282" s="60"/>
      <c r="C282" s="92"/>
      <c r="D282" s="73"/>
      <c r="E282" s="90"/>
      <c r="F282" s="85"/>
      <c r="G282" s="66" t="str">
        <f t="shared" ref="G282:H345" si="28">IF(D282=0,"",D282*F282)</f>
        <v/>
      </c>
      <c r="H282" s="66" t="str">
        <f t="shared" si="28"/>
        <v/>
      </c>
    </row>
    <row r="283" spans="2:8" ht="30" x14ac:dyDescent="0.25">
      <c r="B283" s="60" t="s">
        <v>400</v>
      </c>
      <c r="C283" s="92"/>
      <c r="D283" s="73"/>
      <c r="E283" s="90"/>
      <c r="F283" s="85"/>
      <c r="G283" s="66" t="str">
        <f t="shared" si="28"/>
        <v/>
      </c>
      <c r="H283" s="66" t="str">
        <f t="shared" si="28"/>
        <v/>
      </c>
    </row>
    <row r="284" spans="2:8" x14ac:dyDescent="0.25">
      <c r="B284" s="93" t="s">
        <v>41</v>
      </c>
      <c r="C284" s="92"/>
      <c r="D284" s="73"/>
      <c r="E284" s="90"/>
      <c r="F284" s="85"/>
      <c r="G284" s="66" t="str">
        <f t="shared" si="28"/>
        <v/>
      </c>
      <c r="H284" s="66" t="str">
        <f t="shared" si="28"/>
        <v/>
      </c>
    </row>
    <row r="285" spans="2:8" x14ac:dyDescent="0.25">
      <c r="B285" s="93" t="s">
        <v>42</v>
      </c>
      <c r="C285" s="92"/>
      <c r="D285" s="73"/>
      <c r="E285" s="90"/>
      <c r="F285" s="85"/>
      <c r="G285" s="66" t="str">
        <f t="shared" si="28"/>
        <v/>
      </c>
      <c r="H285" s="66" t="str">
        <f t="shared" si="28"/>
        <v/>
      </c>
    </row>
    <row r="286" spans="2:8" ht="30" x14ac:dyDescent="0.25">
      <c r="B286" s="86" t="s">
        <v>57</v>
      </c>
      <c r="C286" s="92"/>
      <c r="D286" s="73"/>
      <c r="E286" s="90"/>
      <c r="F286" s="85"/>
      <c r="G286" s="66" t="str">
        <f t="shared" si="28"/>
        <v/>
      </c>
      <c r="H286" s="66" t="str">
        <f t="shared" si="28"/>
        <v/>
      </c>
    </row>
    <row r="287" spans="2:8" ht="30" x14ac:dyDescent="0.25">
      <c r="B287" s="93" t="s">
        <v>58</v>
      </c>
      <c r="C287" s="92"/>
      <c r="D287" s="73"/>
      <c r="E287" s="90"/>
      <c r="F287" s="85"/>
      <c r="G287" s="66" t="str">
        <f t="shared" si="28"/>
        <v/>
      </c>
      <c r="H287" s="66" t="str">
        <f t="shared" si="28"/>
        <v/>
      </c>
    </row>
    <row r="288" spans="2:8" ht="30" x14ac:dyDescent="0.25">
      <c r="B288" s="86" t="s">
        <v>430</v>
      </c>
      <c r="C288" s="92"/>
      <c r="D288" s="73"/>
      <c r="E288" s="90"/>
      <c r="F288" s="85"/>
      <c r="G288" s="66" t="str">
        <f t="shared" si="28"/>
        <v/>
      </c>
      <c r="H288" s="66" t="str">
        <f t="shared" si="28"/>
        <v/>
      </c>
    </row>
    <row r="289" spans="2:8" x14ac:dyDescent="0.25">
      <c r="B289" s="94" t="s">
        <v>60</v>
      </c>
      <c r="C289" s="92"/>
      <c r="D289" s="73"/>
      <c r="E289" s="90"/>
      <c r="F289" s="85"/>
      <c r="G289" s="66" t="str">
        <f t="shared" si="28"/>
        <v/>
      </c>
      <c r="H289" s="66" t="str">
        <f t="shared" si="28"/>
        <v/>
      </c>
    </row>
    <row r="290" spans="2:8" ht="30" x14ac:dyDescent="0.25">
      <c r="B290" s="86" t="s">
        <v>61</v>
      </c>
      <c r="C290" s="92"/>
      <c r="D290" s="73"/>
      <c r="E290" s="90"/>
      <c r="F290" s="85"/>
      <c r="G290" s="66" t="str">
        <f t="shared" si="28"/>
        <v/>
      </c>
      <c r="H290" s="66" t="str">
        <f t="shared" si="28"/>
        <v/>
      </c>
    </row>
    <row r="291" spans="2:8" x14ac:dyDescent="0.25">
      <c r="B291" s="86" t="s">
        <v>26</v>
      </c>
      <c r="C291" s="92" t="s">
        <v>27</v>
      </c>
      <c r="D291" s="73">
        <v>348.1</v>
      </c>
      <c r="E291" s="90"/>
      <c r="F291" s="85">
        <v>28.78</v>
      </c>
      <c r="G291" s="66">
        <f t="shared" si="28"/>
        <v>10018.318000000001</v>
      </c>
      <c r="H291" s="66" t="str">
        <f t="shared" si="28"/>
        <v/>
      </c>
    </row>
    <row r="292" spans="2:8" x14ac:dyDescent="0.25">
      <c r="B292" s="60"/>
      <c r="C292" s="92"/>
      <c r="D292" s="73"/>
      <c r="E292" s="90"/>
      <c r="F292" s="85"/>
      <c r="G292" s="66" t="str">
        <f t="shared" si="28"/>
        <v/>
      </c>
      <c r="H292" s="66" t="str">
        <f t="shared" si="28"/>
        <v/>
      </c>
    </row>
    <row r="293" spans="2:8" ht="30" x14ac:dyDescent="0.25">
      <c r="B293" s="60" t="s">
        <v>401</v>
      </c>
      <c r="C293" s="92"/>
      <c r="D293" s="73"/>
      <c r="E293" s="90"/>
      <c r="F293" s="85"/>
      <c r="G293" s="66" t="str">
        <f t="shared" si="28"/>
        <v/>
      </c>
      <c r="H293" s="66" t="str">
        <f t="shared" si="28"/>
        <v/>
      </c>
    </row>
    <row r="294" spans="2:8" x14ac:dyDescent="0.25">
      <c r="B294" s="93" t="s">
        <v>32</v>
      </c>
      <c r="C294" s="92"/>
      <c r="D294" s="73"/>
      <c r="E294" s="90"/>
      <c r="F294" s="85"/>
      <c r="G294" s="66" t="str">
        <f t="shared" si="28"/>
        <v/>
      </c>
      <c r="H294" s="66" t="str">
        <f t="shared" si="28"/>
        <v/>
      </c>
    </row>
    <row r="295" spans="2:8" ht="18" x14ac:dyDescent="0.25">
      <c r="B295" s="86" t="s">
        <v>431</v>
      </c>
      <c r="C295" s="92"/>
      <c r="D295" s="73"/>
      <c r="E295" s="90"/>
      <c r="F295" s="85"/>
      <c r="G295" s="66" t="str">
        <f t="shared" si="28"/>
        <v/>
      </c>
      <c r="H295" s="66" t="str">
        <f t="shared" si="28"/>
        <v/>
      </c>
    </row>
    <row r="296" spans="2:8" x14ac:dyDescent="0.25">
      <c r="B296" s="93" t="s">
        <v>42</v>
      </c>
      <c r="C296" s="92"/>
      <c r="D296" s="73"/>
      <c r="E296" s="90"/>
      <c r="F296" s="85"/>
      <c r="G296" s="66" t="str">
        <f t="shared" si="28"/>
        <v/>
      </c>
      <c r="H296" s="66" t="str">
        <f t="shared" si="28"/>
        <v/>
      </c>
    </row>
    <row r="297" spans="2:8" ht="30" x14ac:dyDescent="0.25">
      <c r="B297" s="86" t="s">
        <v>43</v>
      </c>
      <c r="C297" s="92"/>
      <c r="D297" s="73"/>
      <c r="E297" s="90"/>
      <c r="F297" s="85"/>
      <c r="G297" s="66" t="str">
        <f t="shared" si="28"/>
        <v/>
      </c>
      <c r="H297" s="66" t="str">
        <f t="shared" si="28"/>
        <v/>
      </c>
    </row>
    <row r="298" spans="2:8" ht="30" x14ac:dyDescent="0.25">
      <c r="B298" s="93" t="s">
        <v>58</v>
      </c>
      <c r="C298" s="92"/>
      <c r="D298" s="73"/>
      <c r="E298" s="90"/>
      <c r="F298" s="85"/>
      <c r="G298" s="66" t="str">
        <f t="shared" si="28"/>
        <v/>
      </c>
      <c r="H298" s="66" t="str">
        <f t="shared" si="28"/>
        <v/>
      </c>
    </row>
    <row r="299" spans="2:8" ht="30" x14ac:dyDescent="0.25">
      <c r="B299" s="86" t="s">
        <v>430</v>
      </c>
      <c r="C299" s="92"/>
      <c r="D299" s="73"/>
      <c r="E299" s="90"/>
      <c r="F299" s="85"/>
      <c r="G299" s="66" t="str">
        <f t="shared" si="28"/>
        <v/>
      </c>
      <c r="H299" s="66" t="str">
        <f t="shared" si="28"/>
        <v/>
      </c>
    </row>
    <row r="300" spans="2:8" x14ac:dyDescent="0.25">
      <c r="B300" s="94" t="s">
        <v>76</v>
      </c>
      <c r="C300" s="92"/>
      <c r="D300" s="73"/>
      <c r="E300" s="90"/>
      <c r="F300" s="85"/>
      <c r="G300" s="66" t="str">
        <f t="shared" si="28"/>
        <v/>
      </c>
      <c r="H300" s="66" t="str">
        <f t="shared" si="28"/>
        <v/>
      </c>
    </row>
    <row r="301" spans="2:8" ht="60" x14ac:dyDescent="0.25">
      <c r="B301" s="86" t="s">
        <v>77</v>
      </c>
      <c r="C301" s="92"/>
      <c r="D301" s="73"/>
      <c r="E301" s="90"/>
      <c r="F301" s="85"/>
      <c r="G301" s="66" t="str">
        <f t="shared" si="28"/>
        <v/>
      </c>
      <c r="H301" s="66" t="str">
        <f t="shared" si="28"/>
        <v/>
      </c>
    </row>
    <row r="302" spans="2:8" x14ac:dyDescent="0.25">
      <c r="B302" s="86" t="s">
        <v>26</v>
      </c>
      <c r="C302" s="92" t="s">
        <v>27</v>
      </c>
      <c r="D302" s="73">
        <v>82.75</v>
      </c>
      <c r="E302" s="90"/>
      <c r="F302" s="85">
        <v>38.92</v>
      </c>
      <c r="G302" s="66">
        <f t="shared" si="28"/>
        <v>3220.63</v>
      </c>
      <c r="H302" s="66" t="str">
        <f t="shared" si="28"/>
        <v/>
      </c>
    </row>
    <row r="303" spans="2:8" x14ac:dyDescent="0.25">
      <c r="B303" s="60"/>
      <c r="C303" s="92"/>
      <c r="D303" s="73"/>
      <c r="E303" s="90"/>
      <c r="F303" s="85"/>
      <c r="G303" s="66" t="str">
        <f t="shared" si="28"/>
        <v/>
      </c>
      <c r="H303" s="66" t="str">
        <f t="shared" si="28"/>
        <v/>
      </c>
    </row>
    <row r="304" spans="2:8" x14ac:dyDescent="0.25">
      <c r="B304" s="60" t="s">
        <v>402</v>
      </c>
      <c r="C304" s="92"/>
      <c r="D304" s="73"/>
      <c r="E304" s="90"/>
      <c r="F304" s="85"/>
      <c r="G304" s="66" t="str">
        <f t="shared" si="28"/>
        <v/>
      </c>
      <c r="H304" s="66" t="str">
        <f t="shared" si="28"/>
        <v/>
      </c>
    </row>
    <row r="305" spans="2:8" x14ac:dyDescent="0.25">
      <c r="B305" s="94" t="s">
        <v>79</v>
      </c>
      <c r="C305" s="92"/>
      <c r="D305" s="73"/>
      <c r="E305" s="90"/>
      <c r="F305" s="85"/>
      <c r="G305" s="66" t="str">
        <f t="shared" si="28"/>
        <v/>
      </c>
      <c r="H305" s="66" t="str">
        <f t="shared" si="28"/>
        <v/>
      </c>
    </row>
    <row r="306" spans="2:8" ht="60" x14ac:dyDescent="0.25">
      <c r="B306" s="86" t="s">
        <v>80</v>
      </c>
      <c r="C306" s="92"/>
      <c r="D306" s="73"/>
      <c r="E306" s="90"/>
      <c r="F306" s="85"/>
      <c r="G306" s="66" t="str">
        <f t="shared" si="28"/>
        <v/>
      </c>
      <c r="H306" s="66" t="str">
        <f t="shared" si="28"/>
        <v/>
      </c>
    </row>
    <row r="307" spans="2:8" x14ac:dyDescent="0.25">
      <c r="B307" s="86" t="s">
        <v>26</v>
      </c>
      <c r="C307" s="92" t="s">
        <v>27</v>
      </c>
      <c r="D307" s="73">
        <v>9.86</v>
      </c>
      <c r="E307" s="90"/>
      <c r="F307" s="85">
        <v>38.020000000000003</v>
      </c>
      <c r="G307" s="66">
        <f t="shared" si="28"/>
        <v>374.87720000000002</v>
      </c>
      <c r="H307" s="66" t="str">
        <f t="shared" si="28"/>
        <v/>
      </c>
    </row>
    <row r="308" spans="2:8" x14ac:dyDescent="0.25">
      <c r="B308" s="60"/>
      <c r="C308" s="92"/>
      <c r="D308" s="73"/>
      <c r="E308" s="90"/>
      <c r="F308" s="85"/>
      <c r="G308" s="66" t="str">
        <f t="shared" si="28"/>
        <v/>
      </c>
      <c r="H308" s="66" t="str">
        <f t="shared" si="28"/>
        <v/>
      </c>
    </row>
    <row r="309" spans="2:8" x14ac:dyDescent="0.25">
      <c r="B309" s="60" t="s">
        <v>403</v>
      </c>
      <c r="C309" s="92"/>
      <c r="D309" s="73"/>
      <c r="E309" s="90"/>
      <c r="F309" s="85"/>
      <c r="G309" s="66" t="str">
        <f t="shared" si="28"/>
        <v/>
      </c>
      <c r="H309" s="66" t="str">
        <f t="shared" si="28"/>
        <v/>
      </c>
    </row>
    <row r="310" spans="2:8" x14ac:dyDescent="0.25">
      <c r="B310" s="93" t="s">
        <v>32</v>
      </c>
      <c r="C310" s="92"/>
      <c r="D310" s="73"/>
      <c r="E310" s="90"/>
      <c r="F310" s="85"/>
      <c r="G310" s="66" t="str">
        <f t="shared" si="28"/>
        <v/>
      </c>
      <c r="H310" s="66" t="str">
        <f t="shared" si="28"/>
        <v/>
      </c>
    </row>
    <row r="311" spans="2:8" ht="18" x14ac:dyDescent="0.25">
      <c r="B311" s="86" t="s">
        <v>431</v>
      </c>
      <c r="C311" s="92"/>
      <c r="D311" s="73"/>
      <c r="E311" s="90"/>
      <c r="F311" s="85"/>
      <c r="G311" s="66" t="str">
        <f t="shared" si="28"/>
        <v/>
      </c>
      <c r="H311" s="66" t="str">
        <f t="shared" si="28"/>
        <v/>
      </c>
    </row>
    <row r="312" spans="2:8" x14ac:dyDescent="0.25">
      <c r="B312" s="93" t="s">
        <v>52</v>
      </c>
      <c r="C312" s="92"/>
      <c r="D312" s="73"/>
      <c r="E312" s="90"/>
      <c r="F312" s="85"/>
      <c r="G312" s="66" t="str">
        <f t="shared" si="28"/>
        <v/>
      </c>
      <c r="H312" s="66" t="str">
        <f t="shared" si="28"/>
        <v/>
      </c>
    </row>
    <row r="313" spans="2:8" x14ac:dyDescent="0.25">
      <c r="B313" s="94" t="s">
        <v>82</v>
      </c>
      <c r="C313" s="92"/>
      <c r="D313" s="73"/>
      <c r="E313" s="90"/>
      <c r="F313" s="85"/>
      <c r="G313" s="66" t="str">
        <f t="shared" si="28"/>
        <v/>
      </c>
      <c r="H313" s="66" t="str">
        <f t="shared" si="28"/>
        <v/>
      </c>
    </row>
    <row r="314" spans="2:8" ht="30" x14ac:dyDescent="0.25">
      <c r="B314" s="86" t="s">
        <v>25</v>
      </c>
      <c r="C314" s="92" t="s">
        <v>27</v>
      </c>
      <c r="D314" s="73">
        <v>17.36</v>
      </c>
      <c r="E314" s="90"/>
      <c r="F314" s="95">
        <v>22.91</v>
      </c>
      <c r="G314" s="66">
        <f t="shared" si="28"/>
        <v>397.7176</v>
      </c>
      <c r="H314" s="66" t="str">
        <f t="shared" si="28"/>
        <v/>
      </c>
    </row>
    <row r="315" spans="2:8" x14ac:dyDescent="0.25">
      <c r="B315" s="86" t="s">
        <v>26</v>
      </c>
      <c r="C315" s="96"/>
      <c r="D315" s="96"/>
      <c r="E315" s="90"/>
      <c r="F315" s="85"/>
      <c r="G315" s="66" t="str">
        <f t="shared" si="28"/>
        <v/>
      </c>
      <c r="H315" s="66" t="str">
        <f t="shared" si="28"/>
        <v/>
      </c>
    </row>
    <row r="316" spans="2:8" x14ac:dyDescent="0.25">
      <c r="B316" s="60"/>
      <c r="C316" s="92"/>
      <c r="D316" s="73"/>
      <c r="E316" s="90"/>
      <c r="F316" s="85"/>
      <c r="G316" s="66" t="str">
        <f t="shared" si="28"/>
        <v/>
      </c>
      <c r="H316" s="66" t="str">
        <f t="shared" si="28"/>
        <v/>
      </c>
    </row>
    <row r="317" spans="2:8" ht="30" x14ac:dyDescent="0.25">
      <c r="B317" s="60" t="s">
        <v>404</v>
      </c>
      <c r="C317" s="92"/>
      <c r="D317" s="73"/>
      <c r="E317" s="90"/>
      <c r="F317" s="85"/>
      <c r="G317" s="66" t="str">
        <f t="shared" si="28"/>
        <v/>
      </c>
      <c r="H317" s="66" t="str">
        <f t="shared" si="28"/>
        <v/>
      </c>
    </row>
    <row r="318" spans="2:8" x14ac:dyDescent="0.25">
      <c r="B318" s="93" t="s">
        <v>84</v>
      </c>
      <c r="C318" s="92"/>
      <c r="D318" s="73"/>
      <c r="E318" s="90"/>
      <c r="F318" s="85"/>
      <c r="G318" s="66" t="str">
        <f t="shared" si="28"/>
        <v/>
      </c>
      <c r="H318" s="66" t="str">
        <f t="shared" si="28"/>
        <v/>
      </c>
    </row>
    <row r="319" spans="2:8" x14ac:dyDescent="0.25">
      <c r="B319" s="93" t="s">
        <v>32</v>
      </c>
      <c r="C319" s="92"/>
      <c r="D319" s="73"/>
      <c r="E319" s="90"/>
      <c r="F319" s="85"/>
      <c r="G319" s="66" t="str">
        <f t="shared" si="28"/>
        <v/>
      </c>
      <c r="H319" s="66" t="str">
        <f t="shared" si="28"/>
        <v/>
      </c>
    </row>
    <row r="320" spans="2:8" ht="18" x14ac:dyDescent="0.25">
      <c r="B320" s="86" t="s">
        <v>431</v>
      </c>
      <c r="C320" s="92"/>
      <c r="D320" s="73"/>
      <c r="E320" s="90"/>
      <c r="F320" s="85"/>
      <c r="G320" s="66" t="str">
        <f t="shared" si="28"/>
        <v/>
      </c>
      <c r="H320" s="66" t="str">
        <f t="shared" si="28"/>
        <v/>
      </c>
    </row>
    <row r="321" spans="2:8" x14ac:dyDescent="0.25">
      <c r="B321" s="93" t="s">
        <v>52</v>
      </c>
      <c r="C321" s="92"/>
      <c r="D321" s="73"/>
      <c r="E321" s="90"/>
      <c r="F321" s="85"/>
      <c r="G321" s="66" t="str">
        <f t="shared" si="28"/>
        <v/>
      </c>
      <c r="H321" s="66" t="str">
        <f t="shared" si="28"/>
        <v/>
      </c>
    </row>
    <row r="322" spans="2:8" x14ac:dyDescent="0.25">
      <c r="B322" s="94" t="s">
        <v>82</v>
      </c>
      <c r="C322" s="92"/>
      <c r="D322" s="73"/>
      <c r="E322" s="90"/>
      <c r="F322" s="85"/>
      <c r="G322" s="66" t="str">
        <f t="shared" si="28"/>
        <v/>
      </c>
      <c r="H322" s="66" t="str">
        <f t="shared" si="28"/>
        <v/>
      </c>
    </row>
    <row r="323" spans="2:8" ht="30" x14ac:dyDescent="0.25">
      <c r="B323" s="86" t="s">
        <v>25</v>
      </c>
      <c r="C323" s="92"/>
      <c r="D323" s="73"/>
      <c r="E323" s="90"/>
      <c r="F323" s="85"/>
      <c r="G323" s="66" t="str">
        <f t="shared" si="28"/>
        <v/>
      </c>
      <c r="H323" s="66" t="str">
        <f t="shared" si="28"/>
        <v/>
      </c>
    </row>
    <row r="324" spans="2:8" x14ac:dyDescent="0.25">
      <c r="B324" s="86" t="s">
        <v>26</v>
      </c>
      <c r="C324" s="92" t="s">
        <v>27</v>
      </c>
      <c r="D324" s="73">
        <v>8.27</v>
      </c>
      <c r="E324" s="90"/>
      <c r="F324" s="85">
        <v>51</v>
      </c>
      <c r="G324" s="66">
        <f t="shared" si="28"/>
        <v>421.77</v>
      </c>
      <c r="H324" s="66" t="str">
        <f t="shared" si="28"/>
        <v/>
      </c>
    </row>
    <row r="325" spans="2:8" x14ac:dyDescent="0.25">
      <c r="B325" s="60"/>
      <c r="C325" s="92"/>
      <c r="D325" s="73"/>
      <c r="E325" s="90"/>
      <c r="F325" s="85"/>
      <c r="G325" s="66" t="str">
        <f t="shared" si="28"/>
        <v/>
      </c>
      <c r="H325" s="66" t="str">
        <f t="shared" si="28"/>
        <v/>
      </c>
    </row>
    <row r="326" spans="2:8" x14ac:dyDescent="0.25">
      <c r="B326" s="60"/>
      <c r="C326" s="92"/>
      <c r="D326" s="73"/>
      <c r="E326" s="90"/>
      <c r="F326" s="85"/>
      <c r="G326" s="66" t="str">
        <f t="shared" si="28"/>
        <v/>
      </c>
      <c r="H326" s="66" t="str">
        <f t="shared" si="28"/>
        <v/>
      </c>
    </row>
    <row r="327" spans="2:8" x14ac:dyDescent="0.25">
      <c r="B327" s="60" t="s">
        <v>405</v>
      </c>
      <c r="C327" s="92"/>
      <c r="D327" s="73"/>
      <c r="E327" s="90"/>
      <c r="F327" s="85"/>
      <c r="G327" s="66" t="str">
        <f t="shared" si="28"/>
        <v/>
      </c>
      <c r="H327" s="66" t="str">
        <f t="shared" si="28"/>
        <v/>
      </c>
    </row>
    <row r="328" spans="2:8" x14ac:dyDescent="0.25">
      <c r="B328" s="93" t="s">
        <v>32</v>
      </c>
      <c r="C328" s="92"/>
      <c r="D328" s="73"/>
      <c r="E328" s="90"/>
      <c r="F328" s="85"/>
      <c r="G328" s="66" t="str">
        <f t="shared" si="28"/>
        <v/>
      </c>
      <c r="H328" s="66" t="str">
        <f t="shared" si="28"/>
        <v/>
      </c>
    </row>
    <row r="329" spans="2:8" ht="18" x14ac:dyDescent="0.25">
      <c r="B329" s="86" t="s">
        <v>431</v>
      </c>
      <c r="C329" s="92"/>
      <c r="D329" s="73"/>
      <c r="E329" s="90"/>
      <c r="F329" s="85"/>
      <c r="G329" s="66" t="str">
        <f t="shared" si="28"/>
        <v/>
      </c>
      <c r="H329" s="66" t="str">
        <f t="shared" si="28"/>
        <v/>
      </c>
    </row>
    <row r="330" spans="2:8" x14ac:dyDescent="0.25">
      <c r="B330" s="93" t="s">
        <v>34</v>
      </c>
      <c r="C330" s="92"/>
      <c r="D330" s="73"/>
      <c r="E330" s="90"/>
      <c r="F330" s="85"/>
      <c r="G330" s="66" t="str">
        <f t="shared" si="28"/>
        <v/>
      </c>
      <c r="H330" s="66" t="str">
        <f t="shared" si="28"/>
        <v/>
      </c>
    </row>
    <row r="331" spans="2:8" x14ac:dyDescent="0.25">
      <c r="B331" s="94" t="s">
        <v>86</v>
      </c>
      <c r="C331" s="92"/>
      <c r="D331" s="73"/>
      <c r="E331" s="90"/>
      <c r="F331" s="85"/>
      <c r="G331" s="66" t="str">
        <f t="shared" si="28"/>
        <v/>
      </c>
      <c r="H331" s="66" t="str">
        <f t="shared" si="28"/>
        <v/>
      </c>
    </row>
    <row r="332" spans="2:8" ht="30" x14ac:dyDescent="0.25">
      <c r="B332" s="86" t="s">
        <v>25</v>
      </c>
      <c r="C332" s="92"/>
      <c r="D332" s="73"/>
      <c r="E332" s="90"/>
      <c r="F332" s="85"/>
      <c r="G332" s="66" t="str">
        <f t="shared" si="28"/>
        <v/>
      </c>
      <c r="H332" s="66" t="str">
        <f t="shared" si="28"/>
        <v/>
      </c>
    </row>
    <row r="333" spans="2:8" x14ac:dyDescent="0.25">
      <c r="B333" s="86" t="s">
        <v>26</v>
      </c>
      <c r="C333" s="92" t="s">
        <v>27</v>
      </c>
      <c r="D333" s="73">
        <v>382.59</v>
      </c>
      <c r="E333" s="90"/>
      <c r="F333" s="85">
        <v>29.43</v>
      </c>
      <c r="G333" s="66">
        <f t="shared" si="28"/>
        <v>11259.623699999998</v>
      </c>
      <c r="H333" s="66" t="str">
        <f t="shared" si="28"/>
        <v/>
      </c>
    </row>
    <row r="334" spans="2:8" x14ac:dyDescent="0.25">
      <c r="B334" s="60"/>
      <c r="C334" s="92"/>
      <c r="D334" s="73"/>
      <c r="E334" s="90"/>
      <c r="F334" s="85"/>
      <c r="G334" s="66" t="str">
        <f t="shared" si="28"/>
        <v/>
      </c>
      <c r="H334" s="66" t="str">
        <f t="shared" si="28"/>
        <v/>
      </c>
    </row>
    <row r="335" spans="2:8" x14ac:dyDescent="0.25">
      <c r="B335" s="60" t="s">
        <v>406</v>
      </c>
      <c r="C335" s="92"/>
      <c r="D335" s="73"/>
      <c r="E335" s="90"/>
      <c r="F335" s="85"/>
      <c r="G335" s="66" t="str">
        <f t="shared" si="28"/>
        <v/>
      </c>
      <c r="H335" s="66" t="str">
        <f t="shared" si="28"/>
        <v/>
      </c>
    </row>
    <row r="336" spans="2:8" x14ac:dyDescent="0.25">
      <c r="B336" s="93" t="s">
        <v>32</v>
      </c>
      <c r="C336" s="92"/>
      <c r="D336" s="73"/>
      <c r="E336" s="90"/>
      <c r="F336" s="85"/>
      <c r="G336" s="66" t="str">
        <f t="shared" si="28"/>
        <v/>
      </c>
      <c r="H336" s="66" t="str">
        <f t="shared" si="28"/>
        <v/>
      </c>
    </row>
    <row r="337" spans="2:8" ht="18" x14ac:dyDescent="0.25">
      <c r="B337" s="86" t="s">
        <v>431</v>
      </c>
      <c r="C337" s="92"/>
      <c r="D337" s="73"/>
      <c r="E337" s="90"/>
      <c r="F337" s="85"/>
      <c r="G337" s="66" t="str">
        <f t="shared" si="28"/>
        <v/>
      </c>
      <c r="H337" s="66" t="str">
        <f t="shared" si="28"/>
        <v/>
      </c>
    </row>
    <row r="338" spans="2:8" x14ac:dyDescent="0.25">
      <c r="B338" s="93" t="s">
        <v>34</v>
      </c>
      <c r="C338" s="92"/>
      <c r="D338" s="73"/>
      <c r="E338" s="90"/>
      <c r="F338" s="85"/>
      <c r="G338" s="66" t="str">
        <f t="shared" si="28"/>
        <v/>
      </c>
      <c r="H338" s="66" t="str">
        <f t="shared" si="28"/>
        <v/>
      </c>
    </row>
    <row r="339" spans="2:8" x14ac:dyDescent="0.25">
      <c r="B339" s="94" t="s">
        <v>88</v>
      </c>
      <c r="C339" s="92"/>
      <c r="D339" s="73"/>
      <c r="E339" s="90"/>
      <c r="F339" s="85"/>
      <c r="G339" s="66" t="str">
        <f t="shared" si="28"/>
        <v/>
      </c>
      <c r="H339" s="66" t="str">
        <f t="shared" si="28"/>
        <v/>
      </c>
    </row>
    <row r="340" spans="2:8" ht="30" x14ac:dyDescent="0.25">
      <c r="B340" s="86" t="s">
        <v>25</v>
      </c>
      <c r="C340" s="92"/>
      <c r="D340" s="73"/>
      <c r="E340" s="90"/>
      <c r="F340" s="85"/>
      <c r="G340" s="66" t="str">
        <f t="shared" si="28"/>
        <v/>
      </c>
      <c r="H340" s="66" t="str">
        <f t="shared" si="28"/>
        <v/>
      </c>
    </row>
    <row r="341" spans="2:8" x14ac:dyDescent="0.25">
      <c r="B341" s="97" t="s">
        <v>89</v>
      </c>
      <c r="C341" s="92"/>
      <c r="D341" s="73"/>
      <c r="E341" s="90"/>
      <c r="F341" s="85"/>
      <c r="G341" s="66" t="str">
        <f t="shared" si="28"/>
        <v/>
      </c>
      <c r="H341" s="66" t="str">
        <f t="shared" si="28"/>
        <v/>
      </c>
    </row>
    <row r="342" spans="2:8" x14ac:dyDescent="0.25">
      <c r="B342" s="86" t="s">
        <v>26</v>
      </c>
      <c r="C342" s="92" t="s">
        <v>27</v>
      </c>
      <c r="D342" s="73">
        <v>89.44</v>
      </c>
      <c r="E342" s="90"/>
      <c r="F342" s="85">
        <v>27.25</v>
      </c>
      <c r="G342" s="66">
        <f t="shared" si="28"/>
        <v>2437.2399999999998</v>
      </c>
      <c r="H342" s="66" t="str">
        <f t="shared" si="28"/>
        <v/>
      </c>
    </row>
    <row r="343" spans="2:8" x14ac:dyDescent="0.25">
      <c r="B343" s="60"/>
      <c r="C343" s="92"/>
      <c r="D343" s="73"/>
      <c r="E343" s="90"/>
      <c r="F343" s="85"/>
      <c r="G343" s="66" t="str">
        <f t="shared" si="28"/>
        <v/>
      </c>
      <c r="H343" s="66" t="str">
        <f t="shared" si="28"/>
        <v/>
      </c>
    </row>
    <row r="344" spans="2:8" x14ac:dyDescent="0.25">
      <c r="B344" s="60" t="s">
        <v>407</v>
      </c>
      <c r="C344" s="92"/>
      <c r="D344" s="73"/>
      <c r="E344" s="90"/>
      <c r="F344" s="85"/>
      <c r="G344" s="66" t="str">
        <f t="shared" si="28"/>
        <v/>
      </c>
      <c r="H344" s="66" t="str">
        <f t="shared" si="28"/>
        <v/>
      </c>
    </row>
    <row r="345" spans="2:8" x14ac:dyDescent="0.25">
      <c r="B345" s="93" t="s">
        <v>91</v>
      </c>
      <c r="C345" s="92"/>
      <c r="D345" s="73"/>
      <c r="E345" s="90"/>
      <c r="F345" s="85"/>
      <c r="G345" s="66" t="str">
        <f t="shared" si="28"/>
        <v/>
      </c>
      <c r="H345" s="66" t="str">
        <f t="shared" si="28"/>
        <v/>
      </c>
    </row>
    <row r="346" spans="2:8" ht="30" x14ac:dyDescent="0.25">
      <c r="B346" s="93" t="s">
        <v>92</v>
      </c>
      <c r="C346" s="92"/>
      <c r="D346" s="73"/>
      <c r="E346" s="90"/>
      <c r="F346" s="85"/>
      <c r="G346" s="66" t="str">
        <f t="shared" ref="G346:H409" si="29">IF(D346=0,"",D346*F346)</f>
        <v/>
      </c>
      <c r="H346" s="66" t="str">
        <f t="shared" si="29"/>
        <v/>
      </c>
    </row>
    <row r="347" spans="2:8" ht="30" x14ac:dyDescent="0.25">
      <c r="B347" s="86" t="s">
        <v>430</v>
      </c>
      <c r="C347" s="92"/>
      <c r="D347" s="73"/>
      <c r="E347" s="90"/>
      <c r="F347" s="85"/>
      <c r="G347" s="66" t="str">
        <f t="shared" si="29"/>
        <v/>
      </c>
      <c r="H347" s="66" t="str">
        <f t="shared" si="29"/>
        <v/>
      </c>
    </row>
    <row r="348" spans="2:8" x14ac:dyDescent="0.25">
      <c r="B348" s="94" t="s">
        <v>93</v>
      </c>
      <c r="C348" s="92"/>
      <c r="D348" s="73"/>
      <c r="E348" s="90"/>
      <c r="F348" s="85"/>
      <c r="G348" s="66" t="str">
        <f t="shared" si="29"/>
        <v/>
      </c>
      <c r="H348" s="66" t="str">
        <f t="shared" si="29"/>
        <v/>
      </c>
    </row>
    <row r="349" spans="2:8" ht="30" x14ac:dyDescent="0.25">
      <c r="B349" s="86" t="s">
        <v>25</v>
      </c>
      <c r="C349" s="92"/>
      <c r="D349" s="73"/>
      <c r="E349" s="90"/>
      <c r="F349" s="85"/>
      <c r="G349" s="66" t="str">
        <f t="shared" si="29"/>
        <v/>
      </c>
      <c r="H349" s="66" t="str">
        <f t="shared" si="29"/>
        <v/>
      </c>
    </row>
    <row r="350" spans="2:8" x14ac:dyDescent="0.25">
      <c r="B350" s="86" t="s">
        <v>26</v>
      </c>
      <c r="C350" s="92" t="s">
        <v>27</v>
      </c>
      <c r="D350" s="73">
        <v>430.85</v>
      </c>
      <c r="E350" s="90"/>
      <c r="F350" s="85">
        <v>29.8</v>
      </c>
      <c r="G350" s="66">
        <f t="shared" si="29"/>
        <v>12839.330000000002</v>
      </c>
      <c r="H350" s="66" t="str">
        <f t="shared" si="29"/>
        <v/>
      </c>
    </row>
    <row r="351" spans="2:8" x14ac:dyDescent="0.25">
      <c r="B351" s="60"/>
      <c r="C351" s="92"/>
      <c r="D351" s="73"/>
      <c r="E351" s="90"/>
      <c r="F351" s="85"/>
      <c r="G351" s="66" t="str">
        <f t="shared" si="29"/>
        <v/>
      </c>
      <c r="H351" s="66" t="str">
        <f t="shared" si="29"/>
        <v/>
      </c>
    </row>
    <row r="352" spans="2:8" ht="30" x14ac:dyDescent="0.25">
      <c r="B352" s="60" t="s">
        <v>408</v>
      </c>
      <c r="C352" s="92"/>
      <c r="D352" s="73"/>
      <c r="E352" s="90"/>
      <c r="F352" s="85"/>
      <c r="G352" s="66" t="str">
        <f t="shared" si="29"/>
        <v/>
      </c>
      <c r="H352" s="66" t="str">
        <f t="shared" si="29"/>
        <v/>
      </c>
    </row>
    <row r="353" spans="2:8" x14ac:dyDescent="0.25">
      <c r="B353" s="94" t="s">
        <v>103</v>
      </c>
      <c r="C353" s="92"/>
      <c r="D353" s="73"/>
      <c r="E353" s="90"/>
      <c r="F353" s="85"/>
      <c r="G353" s="66" t="str">
        <f t="shared" si="29"/>
        <v/>
      </c>
      <c r="H353" s="66" t="str">
        <f t="shared" si="29"/>
        <v/>
      </c>
    </row>
    <row r="354" spans="2:8" ht="30" x14ac:dyDescent="0.25">
      <c r="B354" s="86" t="s">
        <v>25</v>
      </c>
      <c r="C354" s="92"/>
      <c r="D354" s="73"/>
      <c r="E354" s="90"/>
      <c r="F354" s="85"/>
      <c r="G354" s="66" t="str">
        <f t="shared" si="29"/>
        <v/>
      </c>
      <c r="H354" s="66" t="str">
        <f t="shared" si="29"/>
        <v/>
      </c>
    </row>
    <row r="355" spans="2:8" x14ac:dyDescent="0.25">
      <c r="B355" s="86" t="s">
        <v>26</v>
      </c>
      <c r="C355" s="92" t="s">
        <v>27</v>
      </c>
      <c r="D355" s="73">
        <v>64.33</v>
      </c>
      <c r="E355" s="90"/>
      <c r="F355" s="85">
        <v>17.37</v>
      </c>
      <c r="G355" s="66">
        <f t="shared" si="29"/>
        <v>1117.4121</v>
      </c>
      <c r="H355" s="66" t="str">
        <f t="shared" si="29"/>
        <v/>
      </c>
    </row>
    <row r="356" spans="2:8" x14ac:dyDescent="0.25">
      <c r="B356" s="60"/>
      <c r="C356" s="92"/>
      <c r="D356" s="73"/>
      <c r="E356" s="90"/>
      <c r="F356" s="85"/>
      <c r="G356" s="66" t="str">
        <f t="shared" si="29"/>
        <v/>
      </c>
      <c r="H356" s="66" t="str">
        <f t="shared" si="29"/>
        <v/>
      </c>
    </row>
    <row r="357" spans="2:8" ht="30" x14ac:dyDescent="0.25">
      <c r="B357" s="60" t="s">
        <v>409</v>
      </c>
      <c r="C357" s="92"/>
      <c r="D357" s="73"/>
      <c r="E357" s="90"/>
      <c r="F357" s="85"/>
      <c r="G357" s="66" t="str">
        <f t="shared" si="29"/>
        <v/>
      </c>
      <c r="H357" s="66" t="str">
        <f t="shared" si="29"/>
        <v/>
      </c>
    </row>
    <row r="358" spans="2:8" x14ac:dyDescent="0.25">
      <c r="B358" s="93" t="s">
        <v>91</v>
      </c>
      <c r="C358" s="92"/>
      <c r="D358" s="73"/>
      <c r="E358" s="90"/>
      <c r="F358" s="85"/>
      <c r="G358" s="66" t="str">
        <f t="shared" si="29"/>
        <v/>
      </c>
      <c r="H358" s="66" t="str">
        <f t="shared" si="29"/>
        <v/>
      </c>
    </row>
    <row r="359" spans="2:8" x14ac:dyDescent="0.25">
      <c r="B359" s="93" t="s">
        <v>42</v>
      </c>
      <c r="C359" s="92"/>
      <c r="D359" s="73"/>
      <c r="E359" s="90"/>
      <c r="F359" s="85"/>
      <c r="G359" s="66" t="str">
        <f t="shared" si="29"/>
        <v/>
      </c>
      <c r="H359" s="66" t="str">
        <f t="shared" si="29"/>
        <v/>
      </c>
    </row>
    <row r="360" spans="2:8" ht="30" x14ac:dyDescent="0.25">
      <c r="B360" s="86" t="s">
        <v>57</v>
      </c>
      <c r="C360" s="92"/>
      <c r="D360" s="73"/>
      <c r="E360" s="90"/>
      <c r="F360" s="85"/>
      <c r="G360" s="66" t="str">
        <f t="shared" si="29"/>
        <v/>
      </c>
      <c r="H360" s="66" t="str">
        <f t="shared" si="29"/>
        <v/>
      </c>
    </row>
    <row r="361" spans="2:8" ht="30" x14ac:dyDescent="0.25">
      <c r="B361" s="93" t="s">
        <v>58</v>
      </c>
      <c r="C361" s="92"/>
      <c r="D361" s="73"/>
      <c r="E361" s="90"/>
      <c r="F361" s="85"/>
      <c r="G361" s="66" t="str">
        <f t="shared" si="29"/>
        <v/>
      </c>
      <c r="H361" s="66" t="str">
        <f t="shared" si="29"/>
        <v/>
      </c>
    </row>
    <row r="362" spans="2:8" ht="30" x14ac:dyDescent="0.25">
      <c r="B362" s="86" t="s">
        <v>430</v>
      </c>
      <c r="C362" s="92"/>
      <c r="D362" s="73"/>
      <c r="E362" s="90"/>
      <c r="F362" s="85"/>
      <c r="G362" s="66" t="str">
        <f t="shared" si="29"/>
        <v/>
      </c>
      <c r="H362" s="66" t="str">
        <f t="shared" si="29"/>
        <v/>
      </c>
    </row>
    <row r="363" spans="2:8" x14ac:dyDescent="0.25">
      <c r="B363" s="94" t="s">
        <v>105</v>
      </c>
      <c r="C363" s="92"/>
      <c r="D363" s="73"/>
      <c r="E363" s="90"/>
      <c r="F363" s="85"/>
      <c r="G363" s="66" t="str">
        <f t="shared" si="29"/>
        <v/>
      </c>
      <c r="H363" s="66" t="str">
        <f t="shared" si="29"/>
        <v/>
      </c>
    </row>
    <row r="364" spans="2:8" ht="30" x14ac:dyDescent="0.25">
      <c r="B364" s="86" t="s">
        <v>61</v>
      </c>
      <c r="C364" s="92"/>
      <c r="D364" s="73"/>
      <c r="E364" s="90"/>
      <c r="F364" s="85"/>
      <c r="G364" s="66" t="str">
        <f t="shared" si="29"/>
        <v/>
      </c>
      <c r="H364" s="66" t="str">
        <f t="shared" si="29"/>
        <v/>
      </c>
    </row>
    <row r="365" spans="2:8" x14ac:dyDescent="0.25">
      <c r="B365" s="86" t="s">
        <v>26</v>
      </c>
      <c r="C365" s="92" t="s">
        <v>27</v>
      </c>
      <c r="D365" s="73">
        <v>75.09</v>
      </c>
      <c r="E365" s="90"/>
      <c r="F365" s="85">
        <v>36.770000000000003</v>
      </c>
      <c r="G365" s="66">
        <f t="shared" si="29"/>
        <v>2761.0593000000003</v>
      </c>
      <c r="H365" s="66" t="str">
        <f t="shared" si="29"/>
        <v/>
      </c>
    </row>
    <row r="366" spans="2:8" x14ac:dyDescent="0.25">
      <c r="B366" s="60"/>
      <c r="C366" s="92"/>
      <c r="D366" s="73"/>
      <c r="E366" s="90"/>
      <c r="F366" s="85"/>
      <c r="G366" s="66" t="str">
        <f t="shared" si="29"/>
        <v/>
      </c>
      <c r="H366" s="66" t="str">
        <f t="shared" si="29"/>
        <v/>
      </c>
    </row>
    <row r="367" spans="2:8" x14ac:dyDescent="0.25">
      <c r="B367" s="60" t="s">
        <v>410</v>
      </c>
      <c r="C367" s="92"/>
      <c r="D367" s="73"/>
      <c r="E367" s="90"/>
      <c r="F367" s="85"/>
      <c r="G367" s="66" t="str">
        <f t="shared" si="29"/>
        <v/>
      </c>
      <c r="H367" s="66" t="str">
        <f t="shared" si="29"/>
        <v/>
      </c>
    </row>
    <row r="368" spans="2:8" x14ac:dyDescent="0.25">
      <c r="B368" s="93" t="s">
        <v>91</v>
      </c>
      <c r="C368" s="92"/>
      <c r="D368" s="73"/>
      <c r="E368" s="90"/>
      <c r="F368" s="85"/>
      <c r="G368" s="66" t="str">
        <f t="shared" si="29"/>
        <v/>
      </c>
      <c r="H368" s="66" t="str">
        <f t="shared" si="29"/>
        <v/>
      </c>
    </row>
    <row r="369" spans="2:8" ht="30" x14ac:dyDescent="0.25">
      <c r="B369" s="93" t="s">
        <v>58</v>
      </c>
      <c r="C369" s="92"/>
      <c r="D369" s="73"/>
      <c r="E369" s="90"/>
      <c r="F369" s="85"/>
      <c r="G369" s="66" t="str">
        <f t="shared" si="29"/>
        <v/>
      </c>
      <c r="H369" s="66" t="str">
        <f t="shared" si="29"/>
        <v/>
      </c>
    </row>
    <row r="370" spans="2:8" ht="30" x14ac:dyDescent="0.25">
      <c r="B370" s="86" t="s">
        <v>430</v>
      </c>
      <c r="C370" s="92"/>
      <c r="D370" s="73"/>
      <c r="E370" s="90"/>
      <c r="F370" s="85"/>
      <c r="G370" s="66" t="str">
        <f t="shared" si="29"/>
        <v/>
      </c>
      <c r="H370" s="66" t="str">
        <f t="shared" si="29"/>
        <v/>
      </c>
    </row>
    <row r="371" spans="2:8" x14ac:dyDescent="0.25">
      <c r="B371" s="94" t="s">
        <v>107</v>
      </c>
      <c r="C371" s="92"/>
      <c r="D371" s="73"/>
      <c r="E371" s="90"/>
      <c r="F371" s="85"/>
      <c r="G371" s="66" t="str">
        <f t="shared" si="29"/>
        <v/>
      </c>
      <c r="H371" s="66" t="str">
        <f t="shared" si="29"/>
        <v/>
      </c>
    </row>
    <row r="372" spans="2:8" ht="30" x14ac:dyDescent="0.25">
      <c r="B372" s="86" t="s">
        <v>61</v>
      </c>
      <c r="C372" s="92" t="s">
        <v>27</v>
      </c>
      <c r="D372" s="73">
        <v>60.93</v>
      </c>
      <c r="E372" s="90"/>
      <c r="F372" s="95">
        <v>26.77</v>
      </c>
      <c r="G372" s="66">
        <f t="shared" si="29"/>
        <v>1631.0961</v>
      </c>
      <c r="H372" s="66" t="str">
        <f t="shared" si="29"/>
        <v/>
      </c>
    </row>
    <row r="373" spans="2:8" ht="30" x14ac:dyDescent="0.25">
      <c r="B373" s="60" t="s">
        <v>411</v>
      </c>
      <c r="C373" s="92"/>
      <c r="D373" s="73"/>
      <c r="E373" s="90"/>
      <c r="F373" s="85"/>
      <c r="G373" s="66" t="str">
        <f t="shared" si="29"/>
        <v/>
      </c>
      <c r="H373" s="66" t="str">
        <f t="shared" si="29"/>
        <v/>
      </c>
    </row>
    <row r="374" spans="2:8" x14ac:dyDescent="0.25">
      <c r="B374" s="93" t="s">
        <v>91</v>
      </c>
      <c r="C374" s="92"/>
      <c r="D374" s="73"/>
      <c r="E374" s="90"/>
      <c r="F374" s="85"/>
      <c r="G374" s="66" t="str">
        <f t="shared" si="29"/>
        <v/>
      </c>
      <c r="H374" s="66" t="str">
        <f t="shared" si="29"/>
        <v/>
      </c>
    </row>
    <row r="375" spans="2:8" ht="30" x14ac:dyDescent="0.25">
      <c r="B375" s="93" t="s">
        <v>58</v>
      </c>
      <c r="C375" s="92"/>
      <c r="D375" s="73"/>
      <c r="E375" s="90"/>
      <c r="F375" s="85"/>
      <c r="G375" s="66" t="str">
        <f t="shared" si="29"/>
        <v/>
      </c>
      <c r="H375" s="66" t="str">
        <f t="shared" si="29"/>
        <v/>
      </c>
    </row>
    <row r="376" spans="2:8" ht="30" x14ac:dyDescent="0.25">
      <c r="B376" s="86" t="s">
        <v>430</v>
      </c>
      <c r="C376" s="92"/>
      <c r="D376" s="73"/>
      <c r="E376" s="90"/>
      <c r="F376" s="85"/>
      <c r="G376" s="66" t="str">
        <f t="shared" si="29"/>
        <v/>
      </c>
      <c r="H376" s="66" t="str">
        <f t="shared" si="29"/>
        <v/>
      </c>
    </row>
    <row r="377" spans="2:8" x14ac:dyDescent="0.25">
      <c r="B377" s="94" t="s">
        <v>109</v>
      </c>
      <c r="C377" s="92"/>
      <c r="D377" s="73"/>
      <c r="E377" s="90"/>
      <c r="F377" s="85"/>
      <c r="G377" s="66" t="str">
        <f t="shared" si="29"/>
        <v/>
      </c>
      <c r="H377" s="66" t="str">
        <f t="shared" si="29"/>
        <v/>
      </c>
    </row>
    <row r="378" spans="2:8" ht="30" x14ac:dyDescent="0.25">
      <c r="B378" s="86" t="s">
        <v>25</v>
      </c>
      <c r="C378" s="92"/>
      <c r="D378" s="73"/>
      <c r="E378" s="90"/>
      <c r="F378" s="85"/>
      <c r="G378" s="66" t="str">
        <f t="shared" si="29"/>
        <v/>
      </c>
      <c r="H378" s="66" t="str">
        <f t="shared" si="29"/>
        <v/>
      </c>
    </row>
    <row r="379" spans="2:8" x14ac:dyDescent="0.25">
      <c r="B379" s="86" t="s">
        <v>26</v>
      </c>
      <c r="C379" s="92" t="s">
        <v>27</v>
      </c>
      <c r="D379" s="73">
        <v>413.59</v>
      </c>
      <c r="E379" s="90"/>
      <c r="F379" s="85">
        <v>28.94</v>
      </c>
      <c r="G379" s="66">
        <f t="shared" si="29"/>
        <v>11969.294599999999</v>
      </c>
      <c r="H379" s="66" t="str">
        <f t="shared" si="29"/>
        <v/>
      </c>
    </row>
    <row r="380" spans="2:8" x14ac:dyDescent="0.25">
      <c r="B380" s="60"/>
      <c r="C380" s="92"/>
      <c r="D380" s="73"/>
      <c r="E380" s="90"/>
      <c r="F380" s="85"/>
      <c r="G380" s="66" t="str">
        <f t="shared" si="29"/>
        <v/>
      </c>
      <c r="H380" s="66" t="str">
        <f t="shared" si="29"/>
        <v/>
      </c>
    </row>
    <row r="381" spans="2:8" x14ac:dyDescent="0.25">
      <c r="B381" s="60" t="s">
        <v>412</v>
      </c>
      <c r="C381" s="92"/>
      <c r="D381" s="73"/>
      <c r="E381" s="90"/>
      <c r="F381" s="85"/>
      <c r="G381" s="66" t="str">
        <f t="shared" si="29"/>
        <v/>
      </c>
      <c r="H381" s="66" t="str">
        <f t="shared" si="29"/>
        <v/>
      </c>
    </row>
    <row r="382" spans="2:8" x14ac:dyDescent="0.25">
      <c r="B382" s="93" t="s">
        <v>91</v>
      </c>
      <c r="C382" s="92"/>
      <c r="D382" s="73"/>
      <c r="E382" s="90"/>
      <c r="F382" s="85"/>
      <c r="G382" s="66" t="str">
        <f t="shared" si="29"/>
        <v/>
      </c>
      <c r="H382" s="66" t="str">
        <f t="shared" si="29"/>
        <v/>
      </c>
    </row>
    <row r="383" spans="2:8" x14ac:dyDescent="0.25">
      <c r="B383" s="93" t="s">
        <v>111</v>
      </c>
      <c r="C383" s="92"/>
      <c r="D383" s="73"/>
      <c r="E383" s="90"/>
      <c r="F383" s="85"/>
      <c r="G383" s="66" t="str">
        <f t="shared" si="29"/>
        <v/>
      </c>
      <c r="H383" s="66" t="str">
        <f t="shared" si="29"/>
        <v/>
      </c>
    </row>
    <row r="384" spans="2:8" x14ac:dyDescent="0.25">
      <c r="B384" s="93" t="s">
        <v>41</v>
      </c>
      <c r="C384" s="92"/>
      <c r="D384" s="73"/>
      <c r="E384" s="90"/>
      <c r="F384" s="85"/>
      <c r="G384" s="66" t="str">
        <f t="shared" si="29"/>
        <v/>
      </c>
      <c r="H384" s="66" t="str">
        <f t="shared" si="29"/>
        <v/>
      </c>
    </row>
    <row r="385" spans="2:8" x14ac:dyDescent="0.25">
      <c r="B385" s="93" t="s">
        <v>42</v>
      </c>
      <c r="C385" s="92"/>
      <c r="D385" s="73"/>
      <c r="E385" s="90"/>
      <c r="F385" s="85"/>
      <c r="G385" s="66" t="str">
        <f t="shared" si="29"/>
        <v/>
      </c>
      <c r="H385" s="66" t="str">
        <f t="shared" si="29"/>
        <v/>
      </c>
    </row>
    <row r="386" spans="2:8" ht="30" x14ac:dyDescent="0.25">
      <c r="B386" s="86" t="s">
        <v>43</v>
      </c>
      <c r="C386" s="92"/>
      <c r="D386" s="73"/>
      <c r="E386" s="90"/>
      <c r="F386" s="85"/>
      <c r="G386" s="66" t="str">
        <f t="shared" si="29"/>
        <v/>
      </c>
      <c r="H386" s="66" t="str">
        <f t="shared" si="29"/>
        <v/>
      </c>
    </row>
    <row r="387" spans="2:8" ht="30" x14ac:dyDescent="0.25">
      <c r="B387" s="93" t="s">
        <v>58</v>
      </c>
      <c r="C387" s="92"/>
      <c r="D387" s="73"/>
      <c r="E387" s="90"/>
      <c r="F387" s="85"/>
      <c r="G387" s="66" t="str">
        <f t="shared" si="29"/>
        <v/>
      </c>
      <c r="H387" s="66" t="str">
        <f t="shared" si="29"/>
        <v/>
      </c>
    </row>
    <row r="388" spans="2:8" ht="30" x14ac:dyDescent="0.25">
      <c r="B388" s="86" t="s">
        <v>430</v>
      </c>
      <c r="C388" s="92"/>
      <c r="D388" s="73"/>
      <c r="E388" s="90"/>
      <c r="F388" s="85"/>
      <c r="G388" s="66" t="str">
        <f t="shared" si="29"/>
        <v/>
      </c>
      <c r="H388" s="66" t="str">
        <f t="shared" si="29"/>
        <v/>
      </c>
    </row>
    <row r="389" spans="2:8" x14ac:dyDescent="0.25">
      <c r="B389" s="94" t="s">
        <v>112</v>
      </c>
      <c r="C389" s="92"/>
      <c r="D389" s="73"/>
      <c r="E389" s="90"/>
      <c r="F389" s="85"/>
      <c r="G389" s="66" t="str">
        <f t="shared" si="29"/>
        <v/>
      </c>
      <c r="H389" s="66" t="str">
        <f t="shared" si="29"/>
        <v/>
      </c>
    </row>
    <row r="390" spans="2:8" ht="30" x14ac:dyDescent="0.25">
      <c r="B390" s="86" t="s">
        <v>61</v>
      </c>
      <c r="C390" s="92"/>
      <c r="D390" s="73"/>
      <c r="E390" s="90"/>
      <c r="F390" s="85"/>
      <c r="G390" s="66" t="str">
        <f t="shared" si="29"/>
        <v/>
      </c>
      <c r="H390" s="66" t="str">
        <f t="shared" si="29"/>
        <v/>
      </c>
    </row>
    <row r="391" spans="2:8" x14ac:dyDescent="0.25">
      <c r="B391" s="86" t="s">
        <v>26</v>
      </c>
      <c r="C391" s="92" t="s">
        <v>27</v>
      </c>
      <c r="D391" s="73">
        <v>48.5</v>
      </c>
      <c r="E391" s="90"/>
      <c r="F391" s="85">
        <v>39.86</v>
      </c>
      <c r="G391" s="66">
        <f t="shared" si="29"/>
        <v>1933.21</v>
      </c>
      <c r="H391" s="66" t="str">
        <f t="shared" si="29"/>
        <v/>
      </c>
    </row>
    <row r="392" spans="2:8" x14ac:dyDescent="0.25">
      <c r="B392" s="86"/>
      <c r="C392" s="92"/>
      <c r="D392" s="73"/>
      <c r="E392" s="90"/>
      <c r="F392" s="85"/>
      <c r="G392" s="66" t="str">
        <f t="shared" si="29"/>
        <v/>
      </c>
      <c r="H392" s="66" t="str">
        <f t="shared" si="29"/>
        <v/>
      </c>
    </row>
    <row r="393" spans="2:8" x14ac:dyDescent="0.25">
      <c r="B393" s="60" t="s">
        <v>413</v>
      </c>
      <c r="C393" s="92"/>
      <c r="D393" s="73"/>
      <c r="E393" s="90"/>
      <c r="F393" s="85"/>
      <c r="G393" s="66" t="str">
        <f t="shared" si="29"/>
        <v/>
      </c>
      <c r="H393" s="66" t="str">
        <f t="shared" si="29"/>
        <v/>
      </c>
    </row>
    <row r="394" spans="2:8" x14ac:dyDescent="0.25">
      <c r="B394" s="93" t="s">
        <v>114</v>
      </c>
      <c r="C394" s="92"/>
      <c r="D394" s="73"/>
      <c r="E394" s="90"/>
      <c r="F394" s="85"/>
      <c r="G394" s="66" t="str">
        <f t="shared" si="29"/>
        <v/>
      </c>
      <c r="H394" s="66" t="str">
        <f t="shared" si="29"/>
        <v/>
      </c>
    </row>
    <row r="395" spans="2:8" x14ac:dyDescent="0.25">
      <c r="B395" s="93" t="s">
        <v>414</v>
      </c>
      <c r="C395" s="92"/>
      <c r="D395" s="73"/>
      <c r="E395" s="90"/>
      <c r="F395" s="85"/>
      <c r="G395" s="66" t="str">
        <f t="shared" si="29"/>
        <v/>
      </c>
      <c r="H395" s="66" t="str">
        <f t="shared" si="29"/>
        <v/>
      </c>
    </row>
    <row r="396" spans="2:8" x14ac:dyDescent="0.25">
      <c r="B396" s="94" t="s">
        <v>116</v>
      </c>
      <c r="C396" s="92"/>
      <c r="D396" s="73"/>
      <c r="E396" s="90"/>
      <c r="F396" s="85"/>
      <c r="G396" s="66" t="str">
        <f t="shared" si="29"/>
        <v/>
      </c>
      <c r="H396" s="66" t="str">
        <f t="shared" si="29"/>
        <v/>
      </c>
    </row>
    <row r="397" spans="2:8" ht="30" x14ac:dyDescent="0.25">
      <c r="B397" s="86" t="s">
        <v>61</v>
      </c>
      <c r="C397" s="92"/>
      <c r="D397" s="73"/>
      <c r="E397" s="90"/>
      <c r="F397" s="85"/>
      <c r="G397" s="66" t="str">
        <f t="shared" si="29"/>
        <v/>
      </c>
      <c r="H397" s="66" t="str">
        <f t="shared" si="29"/>
        <v/>
      </c>
    </row>
    <row r="398" spans="2:8" x14ac:dyDescent="0.25">
      <c r="B398" s="86"/>
      <c r="C398" s="92" t="s">
        <v>27</v>
      </c>
      <c r="D398" s="73">
        <v>11.81</v>
      </c>
      <c r="E398" s="90"/>
      <c r="F398" s="85">
        <v>28.4</v>
      </c>
      <c r="G398" s="66">
        <f t="shared" si="29"/>
        <v>335.404</v>
      </c>
      <c r="H398" s="66" t="str">
        <f t="shared" si="29"/>
        <v/>
      </c>
    </row>
    <row r="399" spans="2:8" x14ac:dyDescent="0.25">
      <c r="B399" s="60"/>
      <c r="C399" s="92"/>
      <c r="D399" s="73"/>
      <c r="E399" s="90"/>
      <c r="F399" s="85"/>
      <c r="G399" s="66" t="str">
        <f t="shared" si="29"/>
        <v/>
      </c>
      <c r="H399" s="66" t="str">
        <f t="shared" si="29"/>
        <v/>
      </c>
    </row>
    <row r="400" spans="2:8" x14ac:dyDescent="0.25">
      <c r="B400" s="60" t="s">
        <v>415</v>
      </c>
      <c r="C400" s="92"/>
      <c r="D400" s="73"/>
      <c r="E400" s="90"/>
      <c r="F400" s="85"/>
      <c r="G400" s="66" t="str">
        <f t="shared" si="29"/>
        <v/>
      </c>
      <c r="H400" s="66" t="str">
        <f t="shared" si="29"/>
        <v/>
      </c>
    </row>
    <row r="401" spans="2:8" x14ac:dyDescent="0.25">
      <c r="B401" s="93" t="s">
        <v>118</v>
      </c>
      <c r="C401" s="92"/>
      <c r="D401" s="73"/>
      <c r="E401" s="90"/>
      <c r="F401" s="85"/>
      <c r="G401" s="66" t="str">
        <f t="shared" si="29"/>
        <v/>
      </c>
      <c r="H401" s="66" t="str">
        <f t="shared" si="29"/>
        <v/>
      </c>
    </row>
    <row r="402" spans="2:8" ht="18" x14ac:dyDescent="0.25">
      <c r="B402" s="86" t="s">
        <v>432</v>
      </c>
      <c r="C402" s="92"/>
      <c r="D402" s="73"/>
      <c r="E402" s="90"/>
      <c r="F402" s="85"/>
      <c r="G402" s="66" t="str">
        <f t="shared" si="29"/>
        <v/>
      </c>
      <c r="H402" s="66" t="str">
        <f t="shared" si="29"/>
        <v/>
      </c>
    </row>
    <row r="403" spans="2:8" ht="30" x14ac:dyDescent="0.25">
      <c r="B403" s="93" t="s">
        <v>58</v>
      </c>
      <c r="C403" s="92"/>
      <c r="D403" s="73"/>
      <c r="E403" s="90"/>
      <c r="F403" s="85"/>
      <c r="G403" s="66" t="str">
        <f t="shared" si="29"/>
        <v/>
      </c>
      <c r="H403" s="66" t="str">
        <f t="shared" si="29"/>
        <v/>
      </c>
    </row>
    <row r="404" spans="2:8" ht="30" x14ac:dyDescent="0.25">
      <c r="B404" s="86" t="s">
        <v>430</v>
      </c>
      <c r="C404" s="92"/>
      <c r="D404" s="73"/>
      <c r="E404" s="90"/>
      <c r="F404" s="85"/>
      <c r="G404" s="66" t="str">
        <f t="shared" si="29"/>
        <v/>
      </c>
      <c r="H404" s="66" t="str">
        <f t="shared" si="29"/>
        <v/>
      </c>
    </row>
    <row r="405" spans="2:8" x14ac:dyDescent="0.25">
      <c r="B405" s="94" t="s">
        <v>79</v>
      </c>
      <c r="C405" s="92"/>
      <c r="D405" s="73"/>
      <c r="E405" s="90"/>
      <c r="F405" s="85"/>
      <c r="G405" s="66" t="str">
        <f t="shared" si="29"/>
        <v/>
      </c>
      <c r="H405" s="66" t="str">
        <f t="shared" si="29"/>
        <v/>
      </c>
    </row>
    <row r="406" spans="2:8" ht="30" x14ac:dyDescent="0.25">
      <c r="B406" s="86" t="s">
        <v>61</v>
      </c>
      <c r="C406" s="92"/>
      <c r="D406" s="73"/>
      <c r="E406" s="90"/>
      <c r="F406" s="85"/>
      <c r="G406" s="66" t="str">
        <f t="shared" si="29"/>
        <v/>
      </c>
      <c r="H406" s="66" t="str">
        <f t="shared" si="29"/>
        <v/>
      </c>
    </row>
    <row r="407" spans="2:8" x14ac:dyDescent="0.25">
      <c r="B407" s="86" t="s">
        <v>26</v>
      </c>
      <c r="C407" s="92" t="s">
        <v>27</v>
      </c>
      <c r="D407" s="73">
        <v>504.6</v>
      </c>
      <c r="E407" s="90"/>
      <c r="F407" s="85">
        <v>14.41</v>
      </c>
      <c r="G407" s="66">
        <f t="shared" si="29"/>
        <v>7271.2860000000001</v>
      </c>
      <c r="H407" s="66" t="str">
        <f t="shared" si="29"/>
        <v/>
      </c>
    </row>
    <row r="408" spans="2:8" x14ac:dyDescent="0.25">
      <c r="B408" s="60"/>
      <c r="C408" s="92"/>
      <c r="D408" s="73"/>
      <c r="E408" s="90"/>
      <c r="F408" s="85"/>
      <c r="G408" s="66" t="str">
        <f t="shared" si="29"/>
        <v/>
      </c>
      <c r="H408" s="66" t="str">
        <f t="shared" si="29"/>
        <v/>
      </c>
    </row>
    <row r="409" spans="2:8" ht="30" x14ac:dyDescent="0.25">
      <c r="B409" s="60" t="s">
        <v>416</v>
      </c>
      <c r="C409" s="92"/>
      <c r="D409" s="73"/>
      <c r="E409" s="90"/>
      <c r="F409" s="85"/>
      <c r="G409" s="66" t="str">
        <f t="shared" si="29"/>
        <v/>
      </c>
      <c r="H409" s="66" t="str">
        <f t="shared" si="29"/>
        <v/>
      </c>
    </row>
    <row r="410" spans="2:8" ht="30" x14ac:dyDescent="0.25">
      <c r="B410" s="93" t="s">
        <v>121</v>
      </c>
      <c r="C410" s="92"/>
      <c r="D410" s="73"/>
      <c r="E410" s="90"/>
      <c r="F410" s="85"/>
      <c r="G410" s="66" t="str">
        <f t="shared" ref="G410:H416" si="30">IF(D410=0,"",D410*F410)</f>
        <v/>
      </c>
      <c r="H410" s="66" t="str">
        <f t="shared" si="30"/>
        <v/>
      </c>
    </row>
    <row r="411" spans="2:8" ht="18" x14ac:dyDescent="0.25">
      <c r="B411" s="86" t="s">
        <v>432</v>
      </c>
      <c r="C411" s="92"/>
      <c r="D411" s="73"/>
      <c r="E411" s="90"/>
      <c r="F411" s="85"/>
      <c r="G411" s="66" t="str">
        <f t="shared" si="30"/>
        <v/>
      </c>
      <c r="H411" s="66" t="str">
        <f t="shared" si="30"/>
        <v/>
      </c>
    </row>
    <row r="412" spans="2:8" ht="30" x14ac:dyDescent="0.25">
      <c r="B412" s="93" t="s">
        <v>122</v>
      </c>
      <c r="C412" s="92"/>
      <c r="D412" s="73"/>
      <c r="E412" s="90"/>
      <c r="F412" s="85"/>
      <c r="G412" s="66" t="str">
        <f t="shared" si="30"/>
        <v/>
      </c>
      <c r="H412" s="66" t="str">
        <f t="shared" si="30"/>
        <v/>
      </c>
    </row>
    <row r="413" spans="2:8" x14ac:dyDescent="0.25">
      <c r="B413" s="86" t="s">
        <v>433</v>
      </c>
      <c r="C413" s="92"/>
      <c r="D413" s="73"/>
      <c r="E413" s="90"/>
      <c r="F413" s="85"/>
      <c r="G413" s="66" t="str">
        <f t="shared" si="30"/>
        <v/>
      </c>
      <c r="H413" s="66" t="str">
        <f t="shared" si="30"/>
        <v/>
      </c>
    </row>
    <row r="414" spans="2:8" x14ac:dyDescent="0.25">
      <c r="B414" s="94" t="s">
        <v>124</v>
      </c>
      <c r="C414" s="92"/>
      <c r="D414" s="73"/>
      <c r="E414" s="90"/>
      <c r="F414" s="85"/>
      <c r="G414" s="66" t="str">
        <f t="shared" si="30"/>
        <v/>
      </c>
      <c r="H414" s="66" t="str">
        <f t="shared" si="30"/>
        <v/>
      </c>
    </row>
    <row r="415" spans="2:8" ht="30" x14ac:dyDescent="0.25">
      <c r="B415" s="86" t="s">
        <v>25</v>
      </c>
      <c r="C415" s="92"/>
      <c r="D415" s="73"/>
      <c r="E415" s="90"/>
      <c r="F415" s="85"/>
      <c r="G415" s="66" t="str">
        <f t="shared" si="30"/>
        <v/>
      </c>
      <c r="H415" s="66" t="str">
        <f t="shared" si="30"/>
        <v/>
      </c>
    </row>
    <row r="416" spans="2:8" x14ac:dyDescent="0.25">
      <c r="B416" s="86" t="s">
        <v>26</v>
      </c>
      <c r="C416" s="92" t="s">
        <v>27</v>
      </c>
      <c r="D416" s="73">
        <v>9546.81</v>
      </c>
      <c r="E416" s="90"/>
      <c r="F416" s="85">
        <v>15.88</v>
      </c>
      <c r="G416" s="66">
        <f t="shared" si="30"/>
        <v>151603.34280000001</v>
      </c>
      <c r="H416" s="66" t="str">
        <f t="shared" si="30"/>
        <v/>
      </c>
    </row>
    <row r="417" spans="2:8" x14ac:dyDescent="0.25">
      <c r="B417" s="86"/>
      <c r="C417" s="92"/>
      <c r="D417" s="73"/>
      <c r="E417" s="90"/>
      <c r="F417" s="85"/>
      <c r="G417" s="66"/>
      <c r="H417" s="66"/>
    </row>
    <row r="418" spans="2:8" x14ac:dyDescent="0.25">
      <c r="B418" s="60" t="s">
        <v>417</v>
      </c>
      <c r="C418" s="92"/>
      <c r="D418" s="73"/>
      <c r="E418" s="90"/>
      <c r="F418" s="85"/>
      <c r="G418" s="66" t="str">
        <f t="shared" ref="G418:H424" si="31">IF(D418=0,"",D418*F418)</f>
        <v/>
      </c>
      <c r="H418" s="66" t="str">
        <f t="shared" si="31"/>
        <v/>
      </c>
    </row>
    <row r="419" spans="2:8" ht="30" x14ac:dyDescent="0.25">
      <c r="B419" s="93" t="s">
        <v>121</v>
      </c>
      <c r="C419" s="92"/>
      <c r="D419" s="73"/>
      <c r="E419" s="90"/>
      <c r="F419" s="85"/>
      <c r="G419" s="66" t="str">
        <f t="shared" si="31"/>
        <v/>
      </c>
      <c r="H419" s="66" t="str">
        <f t="shared" si="31"/>
        <v/>
      </c>
    </row>
    <row r="420" spans="2:8" ht="33" x14ac:dyDescent="0.25">
      <c r="B420" s="86" t="s">
        <v>434</v>
      </c>
      <c r="C420" s="92"/>
      <c r="D420" s="73"/>
      <c r="E420" s="90"/>
      <c r="F420" s="85"/>
      <c r="G420" s="66" t="str">
        <f t="shared" si="31"/>
        <v/>
      </c>
      <c r="H420" s="66" t="str">
        <f t="shared" si="31"/>
        <v/>
      </c>
    </row>
    <row r="421" spans="2:8" ht="30" x14ac:dyDescent="0.25">
      <c r="B421" s="93" t="s">
        <v>122</v>
      </c>
      <c r="C421" s="92"/>
      <c r="D421" s="73"/>
      <c r="E421" s="90"/>
      <c r="F421" s="85"/>
      <c r="G421" s="66" t="str">
        <f t="shared" si="31"/>
        <v/>
      </c>
      <c r="H421" s="66" t="str">
        <f t="shared" si="31"/>
        <v/>
      </c>
    </row>
    <row r="422" spans="2:8" x14ac:dyDescent="0.25">
      <c r="B422" s="86" t="s">
        <v>433</v>
      </c>
      <c r="C422" s="92"/>
      <c r="D422" s="73"/>
      <c r="E422" s="90"/>
      <c r="F422" s="85"/>
      <c r="G422" s="66" t="str">
        <f t="shared" si="31"/>
        <v/>
      </c>
      <c r="H422" s="66" t="str">
        <f t="shared" si="31"/>
        <v/>
      </c>
    </row>
    <row r="423" spans="2:8" x14ac:dyDescent="0.25">
      <c r="B423" s="93" t="s">
        <v>127</v>
      </c>
      <c r="C423" s="92"/>
      <c r="D423" s="73"/>
      <c r="E423" s="90"/>
      <c r="F423" s="85"/>
      <c r="G423" s="66" t="str">
        <f t="shared" si="31"/>
        <v/>
      </c>
      <c r="H423" s="66" t="str">
        <f t="shared" si="31"/>
        <v/>
      </c>
    </row>
    <row r="424" spans="2:8" x14ac:dyDescent="0.25">
      <c r="B424" s="86" t="s">
        <v>26</v>
      </c>
      <c r="C424" s="92" t="s">
        <v>27</v>
      </c>
      <c r="D424" s="73">
        <v>569.25</v>
      </c>
      <c r="E424" s="90"/>
      <c r="F424" s="85">
        <v>25.05</v>
      </c>
      <c r="G424" s="66">
        <f t="shared" si="31"/>
        <v>14259.7125</v>
      </c>
      <c r="H424" s="66" t="str">
        <f t="shared" si="31"/>
        <v/>
      </c>
    </row>
    <row r="425" spans="2:8" x14ac:dyDescent="0.25">
      <c r="B425" s="86"/>
      <c r="C425" s="92"/>
      <c r="D425" s="73"/>
      <c r="E425" s="90"/>
      <c r="F425" s="85"/>
      <c r="G425" s="66"/>
      <c r="H425" s="66"/>
    </row>
    <row r="426" spans="2:8" x14ac:dyDescent="0.25">
      <c r="B426" s="60" t="s">
        <v>418</v>
      </c>
      <c r="C426" s="92"/>
      <c r="D426" s="73"/>
      <c r="E426" s="90"/>
      <c r="F426" s="85"/>
      <c r="G426" s="66" t="str">
        <f t="shared" ref="G426:H447" si="32">IF(D426=0,"",D426*F426)</f>
        <v/>
      </c>
      <c r="H426" s="66" t="str">
        <f t="shared" si="32"/>
        <v/>
      </c>
    </row>
    <row r="427" spans="2:8" x14ac:dyDescent="0.25">
      <c r="B427" s="93" t="s">
        <v>118</v>
      </c>
      <c r="C427" s="92"/>
      <c r="D427" s="73"/>
      <c r="E427" s="90"/>
      <c r="F427" s="85"/>
      <c r="G427" s="66" t="str">
        <f t="shared" si="32"/>
        <v/>
      </c>
      <c r="H427" s="66" t="str">
        <f t="shared" si="32"/>
        <v/>
      </c>
    </row>
    <row r="428" spans="2:8" ht="18" x14ac:dyDescent="0.25">
      <c r="B428" s="86" t="s">
        <v>432</v>
      </c>
      <c r="C428" s="92"/>
      <c r="D428" s="73"/>
      <c r="E428" s="90"/>
      <c r="F428" s="85"/>
      <c r="G428" s="66" t="str">
        <f t="shared" si="32"/>
        <v/>
      </c>
      <c r="H428" s="66" t="str">
        <f t="shared" si="32"/>
        <v/>
      </c>
    </row>
    <row r="429" spans="2:8" ht="30" x14ac:dyDescent="0.25">
      <c r="B429" s="93" t="s">
        <v>129</v>
      </c>
      <c r="C429" s="92"/>
      <c r="D429" s="73"/>
      <c r="E429" s="90"/>
      <c r="F429" s="85"/>
      <c r="G429" s="66" t="str">
        <f t="shared" si="32"/>
        <v/>
      </c>
      <c r="H429" s="66" t="str">
        <f t="shared" si="32"/>
        <v/>
      </c>
    </row>
    <row r="430" spans="2:8" x14ac:dyDescent="0.25">
      <c r="B430" s="86" t="s">
        <v>433</v>
      </c>
      <c r="C430" s="92"/>
      <c r="D430" s="73"/>
      <c r="E430" s="90"/>
      <c r="F430" s="85"/>
      <c r="G430" s="66" t="str">
        <f t="shared" si="32"/>
        <v/>
      </c>
      <c r="H430" s="66" t="str">
        <f t="shared" si="32"/>
        <v/>
      </c>
    </row>
    <row r="431" spans="2:8" x14ac:dyDescent="0.25">
      <c r="B431" s="94" t="s">
        <v>130</v>
      </c>
      <c r="C431" s="92"/>
      <c r="D431" s="73"/>
      <c r="E431" s="90"/>
      <c r="F431" s="85"/>
      <c r="G431" s="66" t="str">
        <f t="shared" si="32"/>
        <v/>
      </c>
      <c r="H431" s="66" t="str">
        <f t="shared" si="32"/>
        <v/>
      </c>
    </row>
    <row r="432" spans="2:8" ht="30" x14ac:dyDescent="0.25">
      <c r="B432" s="86" t="s">
        <v>131</v>
      </c>
      <c r="C432" s="92"/>
      <c r="D432" s="73"/>
      <c r="E432" s="90"/>
      <c r="F432" s="85"/>
      <c r="G432" s="66" t="str">
        <f t="shared" si="32"/>
        <v/>
      </c>
      <c r="H432" s="66" t="str">
        <f t="shared" si="32"/>
        <v/>
      </c>
    </row>
    <row r="433" spans="2:8" x14ac:dyDescent="0.25">
      <c r="B433" s="86" t="s">
        <v>26</v>
      </c>
      <c r="C433" s="92" t="s">
        <v>27</v>
      </c>
      <c r="D433" s="73">
        <v>145.24</v>
      </c>
      <c r="E433" s="90"/>
      <c r="F433" s="85">
        <v>15.88</v>
      </c>
      <c r="G433" s="66">
        <f t="shared" si="32"/>
        <v>2306.4112000000005</v>
      </c>
      <c r="H433" s="66" t="str">
        <f t="shared" si="32"/>
        <v/>
      </c>
    </row>
    <row r="434" spans="2:8" x14ac:dyDescent="0.25">
      <c r="B434" s="60"/>
      <c r="C434" s="92"/>
      <c r="D434" s="73"/>
      <c r="E434" s="90"/>
      <c r="F434" s="85"/>
      <c r="G434" s="66" t="str">
        <f t="shared" si="32"/>
        <v/>
      </c>
      <c r="H434" s="66" t="str">
        <f t="shared" si="32"/>
        <v/>
      </c>
    </row>
    <row r="435" spans="2:8" x14ac:dyDescent="0.25">
      <c r="B435" s="60" t="s">
        <v>419</v>
      </c>
      <c r="C435" s="92"/>
      <c r="D435" s="73"/>
      <c r="E435" s="90"/>
      <c r="F435" s="85"/>
      <c r="G435" s="66" t="str">
        <f t="shared" si="32"/>
        <v/>
      </c>
      <c r="H435" s="66" t="str">
        <f t="shared" si="32"/>
        <v/>
      </c>
    </row>
    <row r="436" spans="2:8" ht="30" x14ac:dyDescent="0.25">
      <c r="B436" s="93" t="s">
        <v>58</v>
      </c>
      <c r="C436" s="92"/>
      <c r="D436" s="73"/>
      <c r="E436" s="90"/>
      <c r="F436" s="85"/>
      <c r="G436" s="66" t="str">
        <f t="shared" si="32"/>
        <v/>
      </c>
      <c r="H436" s="66" t="str">
        <f t="shared" si="32"/>
        <v/>
      </c>
    </row>
    <row r="437" spans="2:8" ht="30" x14ac:dyDescent="0.25">
      <c r="B437" s="86" t="s">
        <v>430</v>
      </c>
      <c r="C437" s="92"/>
      <c r="D437" s="73"/>
      <c r="E437" s="90"/>
      <c r="F437" s="85"/>
      <c r="G437" s="66" t="str">
        <f t="shared" si="32"/>
        <v/>
      </c>
      <c r="H437" s="66" t="str">
        <f t="shared" si="32"/>
        <v/>
      </c>
    </row>
    <row r="438" spans="2:8" x14ac:dyDescent="0.25">
      <c r="B438" s="94" t="s">
        <v>133</v>
      </c>
      <c r="C438" s="92"/>
      <c r="D438" s="73"/>
      <c r="E438" s="90"/>
      <c r="F438" s="85"/>
      <c r="G438" s="66" t="str">
        <f t="shared" si="32"/>
        <v/>
      </c>
      <c r="H438" s="66" t="str">
        <f t="shared" si="32"/>
        <v/>
      </c>
    </row>
    <row r="439" spans="2:8" ht="30" x14ac:dyDescent="0.25">
      <c r="B439" s="86" t="s">
        <v>131</v>
      </c>
      <c r="C439" s="92"/>
      <c r="D439" s="73"/>
      <c r="E439" s="90"/>
      <c r="F439" s="85"/>
      <c r="G439" s="66" t="str">
        <f t="shared" si="32"/>
        <v/>
      </c>
      <c r="H439" s="66" t="str">
        <f t="shared" si="32"/>
        <v/>
      </c>
    </row>
    <row r="440" spans="2:8" x14ac:dyDescent="0.25">
      <c r="B440" s="86" t="s">
        <v>26</v>
      </c>
      <c r="C440" s="92" t="s">
        <v>27</v>
      </c>
      <c r="D440" s="73">
        <v>403.43</v>
      </c>
      <c r="E440" s="90"/>
      <c r="F440" s="85">
        <v>10.9</v>
      </c>
      <c r="G440" s="66">
        <f t="shared" si="32"/>
        <v>4397.3870000000006</v>
      </c>
      <c r="H440" s="66" t="str">
        <f t="shared" si="32"/>
        <v/>
      </c>
    </row>
    <row r="441" spans="2:8" x14ac:dyDescent="0.25">
      <c r="B441" s="60"/>
      <c r="C441" s="92"/>
      <c r="D441" s="73"/>
      <c r="E441" s="90"/>
      <c r="F441" s="85"/>
      <c r="G441" s="66" t="str">
        <f t="shared" si="32"/>
        <v/>
      </c>
      <c r="H441" s="66" t="str">
        <f t="shared" si="32"/>
        <v/>
      </c>
    </row>
    <row r="442" spans="2:8" ht="30" x14ac:dyDescent="0.25">
      <c r="B442" s="60" t="s">
        <v>420</v>
      </c>
      <c r="C442" s="92"/>
      <c r="D442" s="73"/>
      <c r="E442" s="90"/>
      <c r="F442" s="85"/>
      <c r="G442" s="66" t="str">
        <f t="shared" si="32"/>
        <v/>
      </c>
      <c r="H442" s="66" t="str">
        <f t="shared" si="32"/>
        <v/>
      </c>
    </row>
    <row r="443" spans="2:8" ht="30" x14ac:dyDescent="0.25">
      <c r="B443" s="93" t="s">
        <v>135</v>
      </c>
      <c r="C443" s="92"/>
      <c r="D443" s="73"/>
      <c r="E443" s="90"/>
      <c r="F443" s="85"/>
      <c r="G443" s="66" t="str">
        <f t="shared" si="32"/>
        <v/>
      </c>
      <c r="H443" s="66" t="str">
        <f t="shared" si="32"/>
        <v/>
      </c>
    </row>
    <row r="444" spans="2:8" x14ac:dyDescent="0.25">
      <c r="B444" s="86" t="s">
        <v>433</v>
      </c>
      <c r="C444" s="92"/>
      <c r="D444" s="73"/>
      <c r="E444" s="90"/>
      <c r="F444" s="85"/>
      <c r="G444" s="66" t="str">
        <f t="shared" si="32"/>
        <v/>
      </c>
      <c r="H444" s="66" t="str">
        <f t="shared" si="32"/>
        <v/>
      </c>
    </row>
    <row r="445" spans="2:8" x14ac:dyDescent="0.25">
      <c r="B445" s="94" t="s">
        <v>116</v>
      </c>
      <c r="C445" s="92"/>
      <c r="D445" s="73"/>
      <c r="E445" s="90"/>
      <c r="F445" s="85"/>
      <c r="G445" s="66" t="str">
        <f t="shared" si="32"/>
        <v/>
      </c>
      <c r="H445" s="66" t="str">
        <f t="shared" si="32"/>
        <v/>
      </c>
    </row>
    <row r="446" spans="2:8" ht="30" x14ac:dyDescent="0.25">
      <c r="B446" s="86" t="s">
        <v>25</v>
      </c>
      <c r="C446" s="92"/>
      <c r="D446" s="73"/>
      <c r="E446" s="90"/>
      <c r="F446" s="85"/>
      <c r="G446" s="66" t="str">
        <f t="shared" si="32"/>
        <v/>
      </c>
      <c r="H446" s="66" t="str">
        <f t="shared" si="32"/>
        <v/>
      </c>
    </row>
    <row r="447" spans="2:8" x14ac:dyDescent="0.25">
      <c r="B447" s="98" t="s">
        <v>26</v>
      </c>
      <c r="C447" s="99" t="s">
        <v>27</v>
      </c>
      <c r="D447" s="75">
        <v>304.83999999999997</v>
      </c>
      <c r="E447" s="100"/>
      <c r="F447" s="101">
        <v>15.09</v>
      </c>
      <c r="G447" s="67">
        <f t="shared" si="32"/>
        <v>4600.0355999999992</v>
      </c>
      <c r="H447" s="67" t="str">
        <f t="shared" si="32"/>
        <v/>
      </c>
    </row>
    <row r="449" spans="1:8" x14ac:dyDescent="0.25">
      <c r="D449" s="29">
        <f>SUM(D224:D448)</f>
        <v>14274.039999999999</v>
      </c>
    </row>
    <row r="451" spans="1:8" x14ac:dyDescent="0.25">
      <c r="A451" s="18" t="s">
        <v>136</v>
      </c>
    </row>
    <row r="452" spans="1:8" x14ac:dyDescent="0.25">
      <c r="B452" s="18" t="s">
        <v>137</v>
      </c>
    </row>
    <row r="454" spans="1:8" ht="45" x14ac:dyDescent="0.25">
      <c r="B454" s="60" t="s">
        <v>421</v>
      </c>
      <c r="C454" s="92"/>
      <c r="D454" s="73"/>
      <c r="E454" s="90"/>
      <c r="F454" s="85"/>
      <c r="G454" s="66" t="str">
        <f t="shared" ref="G454:H468" si="33">IF(D454=0,"",D454*F454)</f>
        <v/>
      </c>
      <c r="H454" s="66" t="str">
        <f t="shared" si="33"/>
        <v/>
      </c>
    </row>
    <row r="455" spans="1:8" x14ac:dyDescent="0.25">
      <c r="B455" s="93" t="s">
        <v>95</v>
      </c>
      <c r="C455" s="92"/>
      <c r="D455" s="73"/>
      <c r="E455" s="90"/>
      <c r="F455" s="85"/>
      <c r="G455" s="66" t="str">
        <f t="shared" si="33"/>
        <v/>
      </c>
      <c r="H455" s="66" t="str">
        <f t="shared" si="33"/>
        <v/>
      </c>
    </row>
    <row r="456" spans="1:8" ht="45" x14ac:dyDescent="0.25">
      <c r="B456" s="86" t="s">
        <v>96</v>
      </c>
      <c r="C456" s="92"/>
      <c r="D456" s="73"/>
      <c r="E456" s="90"/>
      <c r="F456" s="85"/>
      <c r="G456" s="66" t="str">
        <f t="shared" si="33"/>
        <v/>
      </c>
      <c r="H456" s="66" t="str">
        <f t="shared" si="33"/>
        <v/>
      </c>
    </row>
    <row r="457" spans="1:8" x14ac:dyDescent="0.25">
      <c r="B457" s="93" t="s">
        <v>60</v>
      </c>
      <c r="C457" s="92"/>
      <c r="D457" s="73"/>
      <c r="E457" s="90"/>
      <c r="F457" s="85"/>
      <c r="G457" s="66" t="str">
        <f t="shared" si="33"/>
        <v/>
      </c>
      <c r="H457" s="66" t="str">
        <f t="shared" si="33"/>
        <v/>
      </c>
    </row>
    <row r="458" spans="1:8" ht="60" x14ac:dyDescent="0.25">
      <c r="B458" s="86" t="s">
        <v>97</v>
      </c>
      <c r="C458" s="92"/>
      <c r="D458" s="73"/>
      <c r="E458" s="90"/>
      <c r="F458" s="85"/>
      <c r="G458" s="66" t="str">
        <f t="shared" si="33"/>
        <v/>
      </c>
      <c r="H458" s="66" t="str">
        <f t="shared" si="33"/>
        <v/>
      </c>
    </row>
    <row r="459" spans="1:8" x14ac:dyDescent="0.25">
      <c r="B459" s="86" t="s">
        <v>98</v>
      </c>
      <c r="C459" s="92"/>
      <c r="D459" s="73"/>
      <c r="E459" s="90"/>
      <c r="F459" s="85"/>
      <c r="G459" s="66" t="str">
        <f t="shared" si="33"/>
        <v/>
      </c>
      <c r="H459" s="66" t="str">
        <f t="shared" si="33"/>
        <v/>
      </c>
    </row>
    <row r="460" spans="1:8" x14ac:dyDescent="0.25">
      <c r="B460" s="102" t="s">
        <v>384</v>
      </c>
      <c r="C460" s="92" t="s">
        <v>27</v>
      </c>
      <c r="D460" s="73">
        <v>2940.73</v>
      </c>
      <c r="E460" s="90"/>
      <c r="F460" s="85">
        <v>32.25</v>
      </c>
      <c r="G460" s="66">
        <f t="shared" si="33"/>
        <v>94838.542499999996</v>
      </c>
      <c r="H460" s="66" t="str">
        <f t="shared" si="33"/>
        <v/>
      </c>
    </row>
    <row r="461" spans="1:8" x14ac:dyDescent="0.25">
      <c r="B461" s="60"/>
      <c r="C461" s="92"/>
      <c r="D461" s="73"/>
      <c r="E461" s="90"/>
      <c r="F461" s="85"/>
      <c r="G461" s="66" t="str">
        <f t="shared" si="33"/>
        <v/>
      </c>
      <c r="H461" s="66" t="str">
        <f t="shared" si="33"/>
        <v/>
      </c>
    </row>
    <row r="462" spans="1:8" ht="30" x14ac:dyDescent="0.25">
      <c r="B462" s="60" t="s">
        <v>422</v>
      </c>
      <c r="C462" s="92"/>
      <c r="D462" s="73"/>
      <c r="E462" s="90"/>
      <c r="F462" s="85"/>
      <c r="G462" s="66" t="str">
        <f t="shared" si="33"/>
        <v/>
      </c>
      <c r="H462" s="66" t="str">
        <f t="shared" si="33"/>
        <v/>
      </c>
    </row>
    <row r="463" spans="1:8" x14ac:dyDescent="0.25">
      <c r="B463" s="93" t="s">
        <v>95</v>
      </c>
      <c r="C463" s="92"/>
      <c r="D463" s="73"/>
      <c r="E463" s="90"/>
      <c r="F463" s="85"/>
      <c r="G463" s="66" t="str">
        <f t="shared" si="33"/>
        <v/>
      </c>
      <c r="H463" s="66" t="str">
        <f t="shared" si="33"/>
        <v/>
      </c>
    </row>
    <row r="464" spans="1:8" ht="45" x14ac:dyDescent="0.25">
      <c r="B464" s="86" t="s">
        <v>100</v>
      </c>
      <c r="C464" s="92"/>
      <c r="D464" s="73"/>
      <c r="E464" s="90"/>
      <c r="F464" s="85"/>
      <c r="G464" s="66" t="str">
        <f t="shared" si="33"/>
        <v/>
      </c>
      <c r="H464" s="66" t="str">
        <f t="shared" si="33"/>
        <v/>
      </c>
    </row>
    <row r="465" spans="2:8" ht="30" x14ac:dyDescent="0.25">
      <c r="B465" s="93" t="s">
        <v>101</v>
      </c>
      <c r="C465" s="92"/>
      <c r="D465" s="73"/>
      <c r="E465" s="90"/>
      <c r="F465" s="85"/>
      <c r="G465" s="66" t="str">
        <f t="shared" si="33"/>
        <v/>
      </c>
      <c r="H465" s="66" t="str">
        <f t="shared" si="33"/>
        <v/>
      </c>
    </row>
    <row r="466" spans="2:8" ht="60" x14ac:dyDescent="0.25">
      <c r="B466" s="86" t="s">
        <v>97</v>
      </c>
      <c r="C466" s="92"/>
      <c r="D466" s="73"/>
      <c r="E466" s="90"/>
      <c r="F466" s="85"/>
      <c r="G466" s="66" t="str">
        <f t="shared" si="33"/>
        <v/>
      </c>
      <c r="H466" s="66" t="str">
        <f t="shared" si="33"/>
        <v/>
      </c>
    </row>
    <row r="467" spans="2:8" x14ac:dyDescent="0.25">
      <c r="B467" s="86" t="s">
        <v>98</v>
      </c>
      <c r="C467" s="92"/>
      <c r="D467" s="73"/>
      <c r="E467" s="90"/>
      <c r="F467" s="85"/>
      <c r="G467" s="66" t="str">
        <f t="shared" si="33"/>
        <v/>
      </c>
      <c r="H467" s="66" t="str">
        <f t="shared" si="33"/>
        <v/>
      </c>
    </row>
    <row r="468" spans="2:8" x14ac:dyDescent="0.25">
      <c r="B468" s="102" t="s">
        <v>384</v>
      </c>
      <c r="C468" s="92" t="s">
        <v>27</v>
      </c>
      <c r="D468" s="73">
        <v>1062.48</v>
      </c>
      <c r="E468" s="90"/>
      <c r="F468" s="85">
        <v>30.08</v>
      </c>
      <c r="G468" s="66">
        <f t="shared" si="33"/>
        <v>31959.398399999998</v>
      </c>
      <c r="H468" s="66" t="str">
        <f t="shared" si="33"/>
        <v/>
      </c>
    </row>
    <row r="470" spans="2:8" ht="30" x14ac:dyDescent="0.25">
      <c r="B470" s="60" t="s">
        <v>423</v>
      </c>
      <c r="C470" s="92"/>
      <c r="D470" s="73"/>
      <c r="E470" s="90"/>
      <c r="F470" s="85"/>
      <c r="G470" s="66" t="str">
        <f t="shared" ref="G470:H505" si="34">IF(D470=0,"",D470*F470)</f>
        <v/>
      </c>
      <c r="H470" s="66" t="str">
        <f t="shared" si="34"/>
        <v/>
      </c>
    </row>
    <row r="471" spans="2:8" ht="30" x14ac:dyDescent="0.25">
      <c r="B471" s="60" t="s">
        <v>424</v>
      </c>
      <c r="C471" s="92"/>
      <c r="D471" s="73"/>
      <c r="E471" s="90"/>
      <c r="F471" s="85"/>
      <c r="G471" s="66" t="str">
        <f t="shared" si="34"/>
        <v/>
      </c>
      <c r="H471" s="66" t="str">
        <f t="shared" si="34"/>
        <v/>
      </c>
    </row>
    <row r="472" spans="2:8" x14ac:dyDescent="0.25">
      <c r="B472" s="93" t="s">
        <v>41</v>
      </c>
      <c r="C472" s="92"/>
      <c r="D472" s="73"/>
      <c r="E472" s="90"/>
      <c r="F472" s="85"/>
      <c r="G472" s="66" t="str">
        <f t="shared" si="34"/>
        <v/>
      </c>
      <c r="H472" s="66" t="str">
        <f t="shared" si="34"/>
        <v/>
      </c>
    </row>
    <row r="473" spans="2:8" x14ac:dyDescent="0.25">
      <c r="B473" s="93" t="s">
        <v>42</v>
      </c>
      <c r="C473" s="92"/>
      <c r="D473" s="73"/>
      <c r="E473" s="90"/>
      <c r="F473" s="85"/>
      <c r="G473" s="66" t="str">
        <f t="shared" si="34"/>
        <v/>
      </c>
      <c r="H473" s="66" t="str">
        <f t="shared" si="34"/>
        <v/>
      </c>
    </row>
    <row r="474" spans="2:8" ht="30" x14ac:dyDescent="0.25">
      <c r="B474" s="86" t="s">
        <v>43</v>
      </c>
      <c r="C474" s="92"/>
      <c r="D474" s="73"/>
      <c r="E474" s="90"/>
      <c r="F474" s="85"/>
      <c r="G474" s="66" t="str">
        <f t="shared" si="34"/>
        <v/>
      </c>
      <c r="H474" s="66" t="str">
        <f t="shared" si="34"/>
        <v/>
      </c>
    </row>
    <row r="475" spans="2:8" x14ac:dyDescent="0.25">
      <c r="B475" s="93" t="s">
        <v>64</v>
      </c>
      <c r="C475" s="92"/>
      <c r="D475" s="73"/>
      <c r="E475" s="90"/>
      <c r="F475" s="85"/>
      <c r="G475" s="66" t="str">
        <f t="shared" si="34"/>
        <v/>
      </c>
      <c r="H475" s="66" t="str">
        <f t="shared" si="34"/>
        <v/>
      </c>
    </row>
    <row r="476" spans="2:8" x14ac:dyDescent="0.25">
      <c r="B476" s="86" t="s">
        <v>65</v>
      </c>
      <c r="C476" s="92"/>
      <c r="D476" s="73"/>
      <c r="E476" s="90"/>
      <c r="F476" s="85"/>
      <c r="G476" s="66" t="str">
        <f t="shared" si="34"/>
        <v/>
      </c>
      <c r="H476" s="66" t="str">
        <f t="shared" si="34"/>
        <v/>
      </c>
    </row>
    <row r="477" spans="2:8" ht="30" x14ac:dyDescent="0.25">
      <c r="B477" s="97" t="s">
        <v>66</v>
      </c>
      <c r="C477" s="92"/>
      <c r="D477" s="73"/>
      <c r="E477" s="90"/>
      <c r="F477" s="85"/>
      <c r="G477" s="66" t="str">
        <f t="shared" si="34"/>
        <v/>
      </c>
      <c r="H477" s="66" t="str">
        <f t="shared" si="34"/>
        <v/>
      </c>
    </row>
    <row r="478" spans="2:8" x14ac:dyDescent="0.25">
      <c r="B478" s="93" t="s">
        <v>67</v>
      </c>
      <c r="C478" s="92"/>
      <c r="D478" s="73"/>
      <c r="E478" s="90"/>
      <c r="F478" s="85"/>
      <c r="G478" s="66" t="str">
        <f t="shared" si="34"/>
        <v/>
      </c>
      <c r="H478" s="66" t="str">
        <f t="shared" si="34"/>
        <v/>
      </c>
    </row>
    <row r="479" spans="2:8" ht="30" x14ac:dyDescent="0.25">
      <c r="B479" s="86" t="s">
        <v>68</v>
      </c>
      <c r="C479" s="92"/>
      <c r="D479" s="73"/>
      <c r="E479" s="90"/>
      <c r="F479" s="85"/>
      <c r="G479" s="66" t="str">
        <f t="shared" si="34"/>
        <v/>
      </c>
      <c r="H479" s="66" t="str">
        <f t="shared" si="34"/>
        <v/>
      </c>
    </row>
    <row r="480" spans="2:8" x14ac:dyDescent="0.25">
      <c r="B480" s="68" t="s">
        <v>69</v>
      </c>
      <c r="C480" s="92"/>
      <c r="D480" s="73"/>
      <c r="E480" s="90"/>
      <c r="F480" s="85"/>
      <c r="G480" s="66" t="str">
        <f t="shared" si="34"/>
        <v/>
      </c>
      <c r="H480" s="66" t="str">
        <f t="shared" si="34"/>
        <v/>
      </c>
    </row>
    <row r="481" spans="2:8" x14ac:dyDescent="0.25">
      <c r="B481" s="86" t="s">
        <v>26</v>
      </c>
      <c r="C481" s="92" t="s">
        <v>27</v>
      </c>
      <c r="D481" s="73">
        <v>70.959999999999994</v>
      </c>
      <c r="E481" s="90"/>
      <c r="F481" s="85">
        <v>92.91</v>
      </c>
      <c r="G481" s="66">
        <f t="shared" si="34"/>
        <v>6592.8935999999994</v>
      </c>
      <c r="H481" s="66" t="str">
        <f t="shared" si="34"/>
        <v/>
      </c>
    </row>
    <row r="482" spans="2:8" x14ac:dyDescent="0.25">
      <c r="B482" s="60"/>
      <c r="C482" s="92"/>
      <c r="D482" s="73"/>
      <c r="E482" s="90"/>
      <c r="F482" s="85"/>
      <c r="G482" s="66" t="str">
        <f t="shared" si="34"/>
        <v/>
      </c>
      <c r="H482" s="66" t="str">
        <f t="shared" si="34"/>
        <v/>
      </c>
    </row>
    <row r="483" spans="2:8" ht="45" x14ac:dyDescent="0.25">
      <c r="B483" s="60" t="s">
        <v>425</v>
      </c>
      <c r="C483" s="92"/>
      <c r="D483" s="73"/>
      <c r="E483" s="90"/>
      <c r="F483" s="85"/>
      <c r="G483" s="66" t="str">
        <f t="shared" si="34"/>
        <v/>
      </c>
      <c r="H483" s="66" t="str">
        <f t="shared" si="34"/>
        <v/>
      </c>
    </row>
    <row r="484" spans="2:8" x14ac:dyDescent="0.25">
      <c r="B484" s="93" t="s">
        <v>41</v>
      </c>
      <c r="C484" s="92"/>
      <c r="D484" s="73"/>
      <c r="E484" s="90"/>
      <c r="F484" s="85"/>
      <c r="G484" s="66" t="str">
        <f t="shared" si="34"/>
        <v/>
      </c>
      <c r="H484" s="66" t="str">
        <f t="shared" si="34"/>
        <v/>
      </c>
    </row>
    <row r="485" spans="2:8" x14ac:dyDescent="0.25">
      <c r="B485" s="93" t="s">
        <v>42</v>
      </c>
      <c r="C485" s="92"/>
      <c r="D485" s="73"/>
      <c r="E485" s="90"/>
      <c r="F485" s="85"/>
      <c r="G485" s="66" t="str">
        <f t="shared" si="34"/>
        <v/>
      </c>
      <c r="H485" s="66" t="str">
        <f t="shared" si="34"/>
        <v/>
      </c>
    </row>
    <row r="486" spans="2:8" ht="30" x14ac:dyDescent="0.25">
      <c r="B486" s="86" t="s">
        <v>43</v>
      </c>
      <c r="C486" s="92"/>
      <c r="D486" s="73"/>
      <c r="E486" s="90"/>
      <c r="F486" s="85"/>
      <c r="G486" s="66" t="str">
        <f t="shared" si="34"/>
        <v/>
      </c>
      <c r="H486" s="66" t="str">
        <f t="shared" si="34"/>
        <v/>
      </c>
    </row>
    <row r="487" spans="2:8" x14ac:dyDescent="0.25">
      <c r="B487" s="93" t="s">
        <v>64</v>
      </c>
      <c r="C487" s="92"/>
      <c r="D487" s="73"/>
      <c r="E487" s="90"/>
      <c r="F487" s="85"/>
      <c r="G487" s="66" t="str">
        <f t="shared" si="34"/>
        <v/>
      </c>
      <c r="H487" s="66" t="str">
        <f t="shared" si="34"/>
        <v/>
      </c>
    </row>
    <row r="488" spans="2:8" x14ac:dyDescent="0.25">
      <c r="B488" s="86" t="s">
        <v>65</v>
      </c>
      <c r="C488" s="92"/>
      <c r="D488" s="73"/>
      <c r="E488" s="90"/>
      <c r="F488" s="85"/>
      <c r="G488" s="66" t="str">
        <f t="shared" si="34"/>
        <v/>
      </c>
      <c r="H488" s="66" t="str">
        <f t="shared" si="34"/>
        <v/>
      </c>
    </row>
    <row r="489" spans="2:8" ht="30" x14ac:dyDescent="0.25">
      <c r="B489" s="97" t="s">
        <v>66</v>
      </c>
      <c r="C489" s="92"/>
      <c r="D489" s="73"/>
      <c r="E489" s="90"/>
      <c r="F489" s="85"/>
      <c r="G489" s="66" t="str">
        <f t="shared" si="34"/>
        <v/>
      </c>
      <c r="H489" s="66" t="str">
        <f t="shared" si="34"/>
        <v/>
      </c>
    </row>
    <row r="490" spans="2:8" x14ac:dyDescent="0.25">
      <c r="B490" s="93" t="s">
        <v>67</v>
      </c>
      <c r="C490" s="92"/>
      <c r="D490" s="73"/>
      <c r="E490" s="90"/>
      <c r="F490" s="85"/>
      <c r="G490" s="66" t="str">
        <f t="shared" si="34"/>
        <v/>
      </c>
      <c r="H490" s="66" t="str">
        <f t="shared" si="34"/>
        <v/>
      </c>
    </row>
    <row r="491" spans="2:8" ht="30" x14ac:dyDescent="0.25">
      <c r="B491" s="86" t="s">
        <v>68</v>
      </c>
      <c r="C491" s="92"/>
      <c r="D491" s="73"/>
      <c r="E491" s="90"/>
      <c r="F491" s="85"/>
      <c r="G491" s="66" t="str">
        <f t="shared" si="34"/>
        <v/>
      </c>
      <c r="H491" s="66" t="str">
        <f t="shared" si="34"/>
        <v/>
      </c>
    </row>
    <row r="492" spans="2:8" x14ac:dyDescent="0.25">
      <c r="B492" s="68" t="s">
        <v>71</v>
      </c>
      <c r="C492" s="92"/>
      <c r="D492" s="73"/>
      <c r="E492" s="90"/>
      <c r="F492" s="85"/>
      <c r="G492" s="66" t="str">
        <f t="shared" si="34"/>
        <v/>
      </c>
      <c r="H492" s="66" t="str">
        <f t="shared" si="34"/>
        <v/>
      </c>
    </row>
    <row r="493" spans="2:8" x14ac:dyDescent="0.25">
      <c r="B493" s="86" t="s">
        <v>26</v>
      </c>
      <c r="C493" s="92" t="s">
        <v>27</v>
      </c>
      <c r="D493" s="73">
        <v>39.44</v>
      </c>
      <c r="E493" s="90"/>
      <c r="F493" s="85">
        <v>92.91</v>
      </c>
      <c r="G493" s="66">
        <f t="shared" si="34"/>
        <v>3664.3703999999998</v>
      </c>
      <c r="H493" s="66" t="str">
        <f t="shared" si="34"/>
        <v/>
      </c>
    </row>
    <row r="494" spans="2:8" x14ac:dyDescent="0.25">
      <c r="B494" s="60"/>
      <c r="C494" s="92"/>
      <c r="D494" s="73"/>
      <c r="E494" s="90"/>
      <c r="F494" s="85"/>
      <c r="G494" s="66" t="str">
        <f t="shared" si="34"/>
        <v/>
      </c>
      <c r="H494" s="66" t="str">
        <f t="shared" si="34"/>
        <v/>
      </c>
    </row>
    <row r="495" spans="2:8" x14ac:dyDescent="0.25">
      <c r="B495" s="68" t="s">
        <v>426</v>
      </c>
      <c r="C495" s="92"/>
      <c r="D495" s="73"/>
      <c r="E495" s="90"/>
      <c r="F495" s="85"/>
      <c r="G495" s="66" t="str">
        <f t="shared" si="34"/>
        <v/>
      </c>
      <c r="H495" s="66" t="str">
        <f t="shared" si="34"/>
        <v/>
      </c>
    </row>
    <row r="496" spans="2:8" x14ac:dyDescent="0.25">
      <c r="B496" s="93" t="s">
        <v>41</v>
      </c>
      <c r="C496" s="92"/>
      <c r="D496" s="73"/>
      <c r="E496" s="90"/>
      <c r="F496" s="85"/>
      <c r="G496" s="66" t="str">
        <f t="shared" si="34"/>
        <v/>
      </c>
      <c r="H496" s="66" t="str">
        <f t="shared" si="34"/>
        <v/>
      </c>
    </row>
    <row r="497" spans="2:8" x14ac:dyDescent="0.25">
      <c r="B497" s="93" t="s">
        <v>42</v>
      </c>
      <c r="C497" s="92"/>
      <c r="D497" s="73"/>
      <c r="E497" s="90"/>
      <c r="F497" s="85"/>
      <c r="G497" s="66" t="str">
        <f t="shared" si="34"/>
        <v/>
      </c>
      <c r="H497" s="66" t="str">
        <f t="shared" si="34"/>
        <v/>
      </c>
    </row>
    <row r="498" spans="2:8" ht="30" x14ac:dyDescent="0.25">
      <c r="B498" s="86" t="s">
        <v>43</v>
      </c>
      <c r="C498" s="92"/>
      <c r="D498" s="73"/>
      <c r="E498" s="90"/>
      <c r="F498" s="85"/>
      <c r="G498" s="66" t="str">
        <f t="shared" si="34"/>
        <v/>
      </c>
      <c r="H498" s="66" t="str">
        <f t="shared" si="34"/>
        <v/>
      </c>
    </row>
    <row r="499" spans="2:8" x14ac:dyDescent="0.25">
      <c r="B499" s="93" t="s">
        <v>64</v>
      </c>
      <c r="C499" s="92"/>
      <c r="D499" s="73"/>
      <c r="E499" s="90"/>
      <c r="F499" s="85"/>
      <c r="G499" s="66" t="str">
        <f t="shared" si="34"/>
        <v/>
      </c>
      <c r="H499" s="66" t="str">
        <f t="shared" si="34"/>
        <v/>
      </c>
    </row>
    <row r="500" spans="2:8" x14ac:dyDescent="0.25">
      <c r="B500" s="86" t="s">
        <v>65</v>
      </c>
      <c r="C500" s="92"/>
      <c r="D500" s="73"/>
      <c r="E500" s="90"/>
      <c r="F500" s="85"/>
      <c r="G500" s="66" t="str">
        <f t="shared" si="34"/>
        <v/>
      </c>
      <c r="H500" s="66" t="str">
        <f t="shared" si="34"/>
        <v/>
      </c>
    </row>
    <row r="501" spans="2:8" ht="30" x14ac:dyDescent="0.25">
      <c r="B501" s="97" t="s">
        <v>66</v>
      </c>
      <c r="C501" s="92"/>
      <c r="D501" s="73"/>
      <c r="E501" s="90"/>
      <c r="F501" s="85"/>
      <c r="G501" s="66" t="str">
        <f t="shared" si="34"/>
        <v/>
      </c>
      <c r="H501" s="66" t="str">
        <f t="shared" si="34"/>
        <v/>
      </c>
    </row>
    <row r="502" spans="2:8" x14ac:dyDescent="0.25">
      <c r="B502" s="93" t="s">
        <v>67</v>
      </c>
      <c r="C502" s="92"/>
      <c r="D502" s="73"/>
      <c r="E502" s="90"/>
      <c r="F502" s="85"/>
      <c r="G502" s="66" t="str">
        <f t="shared" si="34"/>
        <v/>
      </c>
      <c r="H502" s="66" t="str">
        <f t="shared" si="34"/>
        <v/>
      </c>
    </row>
    <row r="503" spans="2:8" ht="30" x14ac:dyDescent="0.25">
      <c r="B503" s="86" t="s">
        <v>68</v>
      </c>
      <c r="C503" s="92"/>
      <c r="D503" s="73"/>
      <c r="E503" s="90"/>
      <c r="F503" s="85"/>
      <c r="G503" s="66" t="str">
        <f t="shared" si="34"/>
        <v/>
      </c>
      <c r="H503" s="66" t="str">
        <f t="shared" si="34"/>
        <v/>
      </c>
    </row>
    <row r="504" spans="2:8" x14ac:dyDescent="0.25">
      <c r="B504" s="68" t="s">
        <v>73</v>
      </c>
      <c r="C504" s="92"/>
      <c r="D504" s="73"/>
      <c r="E504" s="90"/>
      <c r="F504" s="85"/>
      <c r="G504" s="66" t="str">
        <f t="shared" si="34"/>
        <v/>
      </c>
      <c r="H504" s="66" t="str">
        <f t="shared" si="34"/>
        <v/>
      </c>
    </row>
    <row r="505" spans="2:8" x14ac:dyDescent="0.25">
      <c r="B505" s="98" t="s">
        <v>26</v>
      </c>
      <c r="C505" s="99" t="s">
        <v>27</v>
      </c>
      <c r="D505" s="75">
        <v>14.73</v>
      </c>
      <c r="E505" s="100"/>
      <c r="F505" s="101">
        <v>92.91</v>
      </c>
      <c r="G505" s="67">
        <f t="shared" si="34"/>
        <v>1368.5643</v>
      </c>
      <c r="H505" s="67" t="str">
        <f t="shared" si="34"/>
        <v/>
      </c>
    </row>
    <row r="506" spans="2:8" x14ac:dyDescent="0.25">
      <c r="B506" s="103"/>
      <c r="C506" s="104"/>
      <c r="D506" s="71"/>
      <c r="E506" s="105"/>
      <c r="F506" s="85"/>
      <c r="G506" s="69"/>
      <c r="H506" s="69"/>
    </row>
    <row r="507" spans="2:8" x14ac:dyDescent="0.25">
      <c r="B507" s="106"/>
      <c r="C507" s="107"/>
      <c r="D507" s="108">
        <f>SUM(D459:D506)</f>
        <v>4128.3399999999992</v>
      </c>
      <c r="E507" s="105"/>
      <c r="F507" s="85"/>
      <c r="G507" s="69"/>
      <c r="H507" s="69"/>
    </row>
    <row r="508" spans="2:8" x14ac:dyDescent="0.25">
      <c r="B508" s="103"/>
      <c r="C508" s="104"/>
      <c r="D508" s="71"/>
      <c r="E508" s="105"/>
      <c r="F508" s="85"/>
      <c r="G508" s="69"/>
      <c r="H508" s="69"/>
    </row>
    <row r="509" spans="2:8" x14ac:dyDescent="0.25">
      <c r="B509" s="18" t="s">
        <v>138</v>
      </c>
    </row>
    <row r="511" spans="2:8" x14ac:dyDescent="0.25">
      <c r="B511" s="109" t="s">
        <v>139</v>
      </c>
      <c r="C511" s="109"/>
      <c r="D511" s="80"/>
      <c r="E511" s="84"/>
      <c r="F511" s="85"/>
      <c r="G511" s="66" t="str">
        <f t="shared" ref="G511:H526" si="35">IF(D511=0,"",D511*F511)</f>
        <v/>
      </c>
      <c r="H511" s="66" t="str">
        <f t="shared" si="35"/>
        <v/>
      </c>
    </row>
    <row r="512" spans="2:8" ht="75" x14ac:dyDescent="0.25">
      <c r="B512" s="109" t="s">
        <v>140</v>
      </c>
      <c r="C512" s="109"/>
      <c r="D512" s="80"/>
      <c r="E512" s="84"/>
      <c r="F512" s="85"/>
      <c r="G512" s="66" t="str">
        <f t="shared" si="35"/>
        <v/>
      </c>
      <c r="H512" s="66" t="str">
        <f t="shared" si="35"/>
        <v/>
      </c>
    </row>
    <row r="513" spans="2:8" x14ac:dyDescent="0.25">
      <c r="B513" s="109" t="s">
        <v>141</v>
      </c>
      <c r="C513" s="109"/>
      <c r="D513" s="80"/>
      <c r="E513" s="84"/>
      <c r="F513" s="85"/>
      <c r="G513" s="66" t="str">
        <f t="shared" si="35"/>
        <v/>
      </c>
      <c r="H513" s="66" t="str">
        <f t="shared" si="35"/>
        <v/>
      </c>
    </row>
    <row r="514" spans="2:8" ht="30" x14ac:dyDescent="0.25">
      <c r="B514" s="109" t="s">
        <v>142</v>
      </c>
      <c r="C514" s="109"/>
      <c r="D514" s="80"/>
      <c r="E514" s="84"/>
      <c r="F514" s="85"/>
      <c r="G514" s="66" t="str">
        <f t="shared" si="35"/>
        <v/>
      </c>
      <c r="H514" s="66" t="str">
        <f t="shared" si="35"/>
        <v/>
      </c>
    </row>
    <row r="515" spans="2:8" ht="30" x14ac:dyDescent="0.25">
      <c r="B515" s="109" t="s">
        <v>143</v>
      </c>
      <c r="C515" s="109"/>
      <c r="D515" s="80"/>
      <c r="E515" s="84"/>
      <c r="F515" s="85"/>
      <c r="G515" s="66" t="str">
        <f t="shared" si="35"/>
        <v/>
      </c>
      <c r="H515" s="66" t="str">
        <f t="shared" si="35"/>
        <v/>
      </c>
    </row>
    <row r="516" spans="2:8" ht="30" x14ac:dyDescent="0.25">
      <c r="B516" s="109" t="s">
        <v>144</v>
      </c>
      <c r="C516" s="109"/>
      <c r="D516" s="80"/>
      <c r="E516" s="84"/>
      <c r="F516" s="85"/>
      <c r="G516" s="66" t="str">
        <f t="shared" si="35"/>
        <v/>
      </c>
      <c r="H516" s="66" t="str">
        <f t="shared" si="35"/>
        <v/>
      </c>
    </row>
    <row r="517" spans="2:8" ht="30" x14ac:dyDescent="0.25">
      <c r="B517" s="109" t="s">
        <v>145</v>
      </c>
      <c r="C517" s="109"/>
      <c r="D517" s="80"/>
      <c r="E517" s="84"/>
      <c r="F517" s="85"/>
      <c r="G517" s="66" t="str">
        <f t="shared" si="35"/>
        <v/>
      </c>
      <c r="H517" s="66" t="str">
        <f t="shared" si="35"/>
        <v/>
      </c>
    </row>
    <row r="518" spans="2:8" x14ac:dyDescent="0.25">
      <c r="B518" s="109" t="s">
        <v>146</v>
      </c>
      <c r="C518" s="109"/>
      <c r="D518" s="80"/>
      <c r="E518" s="84"/>
      <c r="F518" s="85"/>
      <c r="G518" s="66" t="str">
        <f t="shared" si="35"/>
        <v/>
      </c>
      <c r="H518" s="66" t="str">
        <f t="shared" si="35"/>
        <v/>
      </c>
    </row>
    <row r="519" spans="2:8" ht="30" x14ac:dyDescent="0.25">
      <c r="B519" s="109" t="s">
        <v>147</v>
      </c>
      <c r="C519" s="109"/>
      <c r="D519" s="80"/>
      <c r="E519" s="84"/>
      <c r="F519" s="85"/>
      <c r="G519" s="66" t="str">
        <f t="shared" si="35"/>
        <v/>
      </c>
      <c r="H519" s="66" t="str">
        <f t="shared" si="35"/>
        <v/>
      </c>
    </row>
    <row r="520" spans="2:8" ht="30" x14ac:dyDescent="0.25">
      <c r="B520" s="109" t="s">
        <v>148</v>
      </c>
      <c r="C520" s="109"/>
      <c r="D520" s="80"/>
      <c r="E520" s="84"/>
      <c r="F520" s="85"/>
      <c r="G520" s="66" t="str">
        <f t="shared" si="35"/>
        <v/>
      </c>
      <c r="H520" s="66" t="str">
        <f t="shared" si="35"/>
        <v/>
      </c>
    </row>
    <row r="521" spans="2:8" ht="90" x14ac:dyDescent="0.25">
      <c r="B521" s="109" t="s">
        <v>149</v>
      </c>
      <c r="C521" s="109"/>
      <c r="D521" s="80"/>
      <c r="E521" s="84"/>
      <c r="F521" s="85"/>
      <c r="G521" s="66" t="str">
        <f t="shared" si="35"/>
        <v/>
      </c>
      <c r="H521" s="66" t="str">
        <f t="shared" si="35"/>
        <v/>
      </c>
    </row>
    <row r="522" spans="2:8" x14ac:dyDescent="0.25">
      <c r="B522" s="109" t="s">
        <v>150</v>
      </c>
      <c r="C522" s="109"/>
      <c r="D522" s="80"/>
      <c r="E522" s="84"/>
      <c r="F522" s="85"/>
      <c r="G522" s="66" t="str">
        <f t="shared" si="35"/>
        <v/>
      </c>
      <c r="H522" s="66" t="str">
        <f t="shared" si="35"/>
        <v/>
      </c>
    </row>
    <row r="523" spans="2:8" ht="30" x14ac:dyDescent="0.25">
      <c r="B523" s="109" t="s">
        <v>151</v>
      </c>
      <c r="C523" s="109"/>
      <c r="D523" s="80"/>
      <c r="E523" s="84"/>
      <c r="F523" s="85"/>
      <c r="G523" s="66" t="str">
        <f t="shared" si="35"/>
        <v/>
      </c>
      <c r="H523" s="66" t="str">
        <f t="shared" si="35"/>
        <v/>
      </c>
    </row>
    <row r="524" spans="2:8" x14ac:dyDescent="0.25">
      <c r="B524" s="109" t="s">
        <v>152</v>
      </c>
      <c r="C524" s="109"/>
      <c r="D524" s="80"/>
      <c r="E524" s="84"/>
      <c r="F524" s="85"/>
      <c r="G524" s="66" t="str">
        <f t="shared" si="35"/>
        <v/>
      </c>
      <c r="H524" s="66" t="str">
        <f t="shared" si="35"/>
        <v/>
      </c>
    </row>
    <row r="525" spans="2:8" ht="30" x14ac:dyDescent="0.25">
      <c r="B525" s="109" t="s">
        <v>153</v>
      </c>
      <c r="C525" s="109"/>
      <c r="D525" s="80"/>
      <c r="E525" s="84"/>
      <c r="F525" s="85"/>
      <c r="G525" s="66" t="str">
        <f t="shared" si="35"/>
        <v/>
      </c>
      <c r="H525" s="66" t="str">
        <f t="shared" si="35"/>
        <v/>
      </c>
    </row>
    <row r="526" spans="2:8" x14ac:dyDescent="0.25">
      <c r="B526" s="109" t="s">
        <v>26</v>
      </c>
      <c r="C526" s="109" t="s">
        <v>27</v>
      </c>
      <c r="D526" s="80">
        <v>10412.36</v>
      </c>
      <c r="E526" s="84"/>
      <c r="F526" s="85">
        <v>45</v>
      </c>
      <c r="G526" s="66">
        <f t="shared" si="35"/>
        <v>468556.2</v>
      </c>
      <c r="H526" s="66" t="str">
        <f t="shared" si="35"/>
        <v/>
      </c>
    </row>
    <row r="528" spans="2:8" x14ac:dyDescent="0.25">
      <c r="B528" s="78" t="s">
        <v>154</v>
      </c>
    </row>
    <row r="530" spans="2:8" x14ac:dyDescent="0.25">
      <c r="B530" s="93" t="s">
        <v>155</v>
      </c>
      <c r="C530" s="109"/>
      <c r="D530" s="80"/>
      <c r="E530" s="84"/>
      <c r="F530" s="85"/>
      <c r="G530" s="110"/>
      <c r="H530" s="110"/>
    </row>
    <row r="531" spans="2:8" ht="30" x14ac:dyDescent="0.25">
      <c r="B531" s="86" t="s">
        <v>156</v>
      </c>
      <c r="C531" s="72"/>
      <c r="D531" s="73"/>
      <c r="E531" s="90"/>
      <c r="F531" s="85"/>
      <c r="G531" s="110"/>
      <c r="H531" s="110"/>
    </row>
    <row r="532" spans="2:8" ht="90" x14ac:dyDescent="0.25">
      <c r="B532" s="86" t="s">
        <v>157</v>
      </c>
      <c r="C532" s="109"/>
      <c r="D532" s="80"/>
      <c r="E532" s="84"/>
      <c r="F532" s="85"/>
      <c r="G532" s="110"/>
      <c r="H532" s="110"/>
    </row>
    <row r="533" spans="2:8" x14ac:dyDescent="0.25">
      <c r="B533" s="109"/>
      <c r="C533" s="109" t="s">
        <v>27</v>
      </c>
      <c r="D533" s="80">
        <v>7727.85</v>
      </c>
      <c r="E533" s="84"/>
      <c r="F533" s="85">
        <v>10</v>
      </c>
      <c r="G533" s="66">
        <f t="shared" ref="G533:H539" si="36">IF(D533=0,"",D533*F533)</f>
        <v>77278.5</v>
      </c>
      <c r="H533" s="66" t="str">
        <f t="shared" si="36"/>
        <v/>
      </c>
    </row>
    <row r="534" spans="2:8" x14ac:dyDescent="0.25">
      <c r="B534" s="109"/>
      <c r="C534" s="109"/>
      <c r="D534" s="80"/>
      <c r="E534" s="84"/>
      <c r="F534" s="85"/>
      <c r="G534" s="66" t="str">
        <f t="shared" si="36"/>
        <v/>
      </c>
      <c r="H534" s="66" t="str">
        <f t="shared" si="36"/>
        <v/>
      </c>
    </row>
    <row r="535" spans="2:8" ht="120" x14ac:dyDescent="0.25">
      <c r="B535" s="86" t="s">
        <v>158</v>
      </c>
      <c r="C535" s="87"/>
      <c r="D535" s="80"/>
      <c r="E535" s="84"/>
      <c r="F535" s="85"/>
      <c r="G535" s="66" t="str">
        <f t="shared" si="36"/>
        <v/>
      </c>
      <c r="H535" s="66" t="str">
        <f t="shared" si="36"/>
        <v/>
      </c>
    </row>
    <row r="536" spans="2:8" x14ac:dyDescent="0.25">
      <c r="B536" s="86" t="s">
        <v>159</v>
      </c>
      <c r="C536" s="87"/>
      <c r="D536" s="80"/>
      <c r="E536" s="84"/>
      <c r="F536" s="85"/>
      <c r="G536" s="66" t="str">
        <f t="shared" si="36"/>
        <v/>
      </c>
      <c r="H536" s="66" t="str">
        <f t="shared" si="36"/>
        <v/>
      </c>
    </row>
    <row r="537" spans="2:8" ht="30" x14ac:dyDescent="0.25">
      <c r="B537" s="86" t="s">
        <v>160</v>
      </c>
      <c r="C537" s="87"/>
      <c r="D537" s="80"/>
      <c r="E537" s="84"/>
      <c r="F537" s="85"/>
      <c r="G537" s="66" t="str">
        <f t="shared" si="36"/>
        <v/>
      </c>
      <c r="H537" s="66" t="str">
        <f t="shared" si="36"/>
        <v/>
      </c>
    </row>
    <row r="538" spans="2:8" ht="60" x14ac:dyDescent="0.25">
      <c r="B538" s="97" t="s">
        <v>161</v>
      </c>
      <c r="C538" s="87"/>
      <c r="D538" s="80"/>
      <c r="E538" s="84"/>
      <c r="F538" s="85"/>
      <c r="G538" s="66" t="str">
        <f t="shared" si="36"/>
        <v/>
      </c>
      <c r="H538" s="66" t="str">
        <f t="shared" si="36"/>
        <v/>
      </c>
    </row>
    <row r="539" spans="2:8" x14ac:dyDescent="0.25">
      <c r="B539" s="98"/>
      <c r="C539" s="77" t="s">
        <v>27</v>
      </c>
      <c r="D539" s="75">
        <v>1716.87</v>
      </c>
      <c r="E539" s="131"/>
      <c r="F539" s="101">
        <v>26.5</v>
      </c>
      <c r="G539" s="67">
        <f t="shared" si="36"/>
        <v>45497.055</v>
      </c>
      <c r="H539" s="67" t="str">
        <f t="shared" si="36"/>
        <v/>
      </c>
    </row>
    <row r="540" spans="2:8" x14ac:dyDescent="0.25">
      <c r="B540" s="103"/>
      <c r="C540" s="109"/>
      <c r="D540" s="71">
        <f>SUM(D533:D539)</f>
        <v>9444.7200000000012</v>
      </c>
      <c r="E540" s="84"/>
      <c r="F540" s="85"/>
      <c r="G540" s="69"/>
      <c r="H540" s="69"/>
    </row>
    <row r="542" spans="2:8" x14ac:dyDescent="0.25">
      <c r="B542" s="60" t="s">
        <v>162</v>
      </c>
    </row>
    <row r="544" spans="2:8" ht="120" x14ac:dyDescent="0.25">
      <c r="B544" s="86" t="s">
        <v>163</v>
      </c>
      <c r="C544" s="109"/>
      <c r="D544" s="80"/>
      <c r="E544" s="84"/>
      <c r="F544" s="85"/>
      <c r="G544" s="66" t="str">
        <f t="shared" ref="G544:H548" si="37">IF(D544=0,"",D544*F544)</f>
        <v/>
      </c>
      <c r="H544" s="66" t="str">
        <f t="shared" si="37"/>
        <v/>
      </c>
    </row>
    <row r="545" spans="2:8" ht="30" x14ac:dyDescent="0.25">
      <c r="B545" s="86" t="s">
        <v>164</v>
      </c>
      <c r="C545" s="109"/>
      <c r="D545" s="80"/>
      <c r="E545" s="84"/>
      <c r="F545" s="85"/>
      <c r="G545" s="66" t="str">
        <f t="shared" si="37"/>
        <v/>
      </c>
      <c r="H545" s="66" t="str">
        <f t="shared" si="37"/>
        <v/>
      </c>
    </row>
    <row r="546" spans="2:8" x14ac:dyDescent="0.25">
      <c r="B546" s="86" t="s">
        <v>159</v>
      </c>
      <c r="C546" s="109"/>
      <c r="D546" s="80"/>
      <c r="E546" s="84"/>
      <c r="F546" s="85"/>
      <c r="G546" s="66" t="str">
        <f t="shared" si="37"/>
        <v/>
      </c>
      <c r="H546" s="66" t="str">
        <f t="shared" si="37"/>
        <v/>
      </c>
    </row>
    <row r="547" spans="2:8" ht="30" x14ac:dyDescent="0.25">
      <c r="B547" s="86" t="s">
        <v>160</v>
      </c>
      <c r="C547" s="109"/>
      <c r="D547" s="80"/>
      <c r="E547" s="84"/>
      <c r="F547" s="85"/>
      <c r="G547" s="66" t="str">
        <f t="shared" si="37"/>
        <v/>
      </c>
      <c r="H547" s="66" t="str">
        <f t="shared" si="37"/>
        <v/>
      </c>
    </row>
    <row r="548" spans="2:8" x14ac:dyDescent="0.25">
      <c r="B548" s="86"/>
      <c r="C548" s="109" t="s">
        <v>27</v>
      </c>
      <c r="D548" s="80">
        <v>592</v>
      </c>
      <c r="E548" s="84"/>
      <c r="F548" s="85">
        <v>48.1</v>
      </c>
      <c r="G548" s="66">
        <f t="shared" si="37"/>
        <v>28475.200000000001</v>
      </c>
      <c r="H548" s="66" t="str">
        <f t="shared" si="37"/>
        <v/>
      </c>
    </row>
    <row r="550" spans="2:8" ht="120" x14ac:dyDescent="0.25">
      <c r="B550" s="86" t="s">
        <v>165</v>
      </c>
      <c r="C550" s="92"/>
      <c r="D550" s="73"/>
      <c r="E550" s="84"/>
      <c r="F550" s="85"/>
      <c r="G550" s="66" t="str">
        <f t="shared" ref="G550:H570" si="38">IF(D550=0,"",D550*F550)</f>
        <v/>
      </c>
      <c r="H550" s="66" t="str">
        <f t="shared" si="38"/>
        <v/>
      </c>
    </row>
    <row r="551" spans="2:8" ht="30" x14ac:dyDescent="0.25">
      <c r="B551" s="86" t="s">
        <v>164</v>
      </c>
      <c r="C551" s="92"/>
      <c r="D551" s="73"/>
      <c r="E551" s="84"/>
      <c r="F551" s="85"/>
      <c r="G551" s="66" t="str">
        <f t="shared" si="38"/>
        <v/>
      </c>
      <c r="H551" s="66" t="str">
        <f t="shared" si="38"/>
        <v/>
      </c>
    </row>
    <row r="552" spans="2:8" x14ac:dyDescent="0.25">
      <c r="B552" s="86" t="s">
        <v>159</v>
      </c>
      <c r="C552" s="92"/>
      <c r="D552" s="73"/>
      <c r="E552" s="84"/>
      <c r="F552" s="85"/>
      <c r="G552" s="66" t="str">
        <f t="shared" si="38"/>
        <v/>
      </c>
      <c r="H552" s="66" t="str">
        <f t="shared" si="38"/>
        <v/>
      </c>
    </row>
    <row r="553" spans="2:8" ht="30" x14ac:dyDescent="0.25">
      <c r="B553" s="86" t="s">
        <v>160</v>
      </c>
      <c r="C553" s="92"/>
      <c r="D553" s="73"/>
      <c r="E553" s="84"/>
      <c r="F553" s="85"/>
      <c r="G553" s="66" t="str">
        <f t="shared" si="38"/>
        <v/>
      </c>
      <c r="H553" s="66" t="str">
        <f t="shared" si="38"/>
        <v/>
      </c>
    </row>
    <row r="554" spans="2:8" ht="30" x14ac:dyDescent="0.25">
      <c r="B554" s="109" t="s">
        <v>166</v>
      </c>
      <c r="C554" s="92"/>
      <c r="D554" s="73"/>
      <c r="E554" s="84"/>
      <c r="F554" s="85"/>
      <c r="G554" s="66" t="str">
        <f t="shared" si="38"/>
        <v/>
      </c>
      <c r="H554" s="66" t="str">
        <f t="shared" si="38"/>
        <v/>
      </c>
    </row>
    <row r="555" spans="2:8" x14ac:dyDescent="0.25">
      <c r="B555" s="91"/>
      <c r="C555" s="92"/>
      <c r="D555" s="73"/>
      <c r="E555" s="84"/>
      <c r="F555" s="85"/>
      <c r="G555" s="66" t="str">
        <f t="shared" si="38"/>
        <v/>
      </c>
      <c r="H555" s="66" t="str">
        <f t="shared" si="38"/>
        <v/>
      </c>
    </row>
    <row r="556" spans="2:8" x14ac:dyDescent="0.25">
      <c r="B556" s="91" t="s">
        <v>167</v>
      </c>
      <c r="C556" s="92"/>
      <c r="D556" s="73"/>
      <c r="E556" s="84"/>
      <c r="F556" s="85"/>
      <c r="G556" s="66" t="str">
        <f t="shared" si="38"/>
        <v/>
      </c>
      <c r="H556" s="66" t="str">
        <f t="shared" si="38"/>
        <v/>
      </c>
    </row>
    <row r="557" spans="2:8" x14ac:dyDescent="0.25">
      <c r="B557" s="73">
        <v>181.2</v>
      </c>
      <c r="C557" s="111" t="s">
        <v>168</v>
      </c>
      <c r="D557" s="132">
        <v>144.96</v>
      </c>
      <c r="E557" s="84"/>
      <c r="F557" s="85">
        <v>95</v>
      </c>
      <c r="G557" s="66">
        <f t="shared" si="38"/>
        <v>13771.2</v>
      </c>
      <c r="H557" s="66" t="str">
        <f t="shared" si="38"/>
        <v/>
      </c>
    </row>
    <row r="558" spans="2:8" x14ac:dyDescent="0.25">
      <c r="B558" s="91"/>
      <c r="C558" s="72"/>
      <c r="D558" s="73"/>
      <c r="E558" s="84"/>
      <c r="F558" s="85"/>
      <c r="G558" s="66" t="str">
        <f t="shared" si="38"/>
        <v/>
      </c>
      <c r="H558" s="66" t="str">
        <f t="shared" si="38"/>
        <v/>
      </c>
    </row>
    <row r="559" spans="2:8" x14ac:dyDescent="0.25">
      <c r="B559" s="91" t="s">
        <v>169</v>
      </c>
      <c r="C559" s="72"/>
      <c r="D559" s="73"/>
      <c r="E559" s="84"/>
      <c r="F559" s="85"/>
      <c r="G559" s="66" t="str">
        <f t="shared" si="38"/>
        <v/>
      </c>
      <c r="H559" s="66" t="str">
        <f t="shared" si="38"/>
        <v/>
      </c>
    </row>
    <row r="560" spans="2:8" x14ac:dyDescent="0.25">
      <c r="B560" s="73">
        <v>62.4</v>
      </c>
      <c r="C560" s="111" t="s">
        <v>168</v>
      </c>
      <c r="D560" s="132">
        <v>28.08</v>
      </c>
      <c r="E560" s="84"/>
      <c r="F560" s="85">
        <v>95</v>
      </c>
      <c r="G560" s="66">
        <f t="shared" si="38"/>
        <v>2667.6</v>
      </c>
      <c r="H560" s="66" t="str">
        <f t="shared" si="38"/>
        <v/>
      </c>
    </row>
    <row r="561" spans="2:8" x14ac:dyDescent="0.25">
      <c r="B561" s="91"/>
      <c r="C561" s="72"/>
      <c r="D561" s="73"/>
      <c r="E561" s="84"/>
      <c r="F561" s="85"/>
      <c r="G561" s="66" t="str">
        <f t="shared" si="38"/>
        <v/>
      </c>
      <c r="H561" s="66" t="str">
        <f t="shared" si="38"/>
        <v/>
      </c>
    </row>
    <row r="562" spans="2:8" x14ac:dyDescent="0.25">
      <c r="B562" s="91" t="s">
        <v>170</v>
      </c>
      <c r="C562" s="72"/>
      <c r="D562" s="73"/>
      <c r="E562" s="84"/>
      <c r="F562" s="85"/>
      <c r="G562" s="66" t="str">
        <f t="shared" si="38"/>
        <v/>
      </c>
      <c r="H562" s="66" t="str">
        <f t="shared" si="38"/>
        <v/>
      </c>
    </row>
    <row r="563" spans="2:8" x14ac:dyDescent="0.25">
      <c r="B563" s="73">
        <v>62.4</v>
      </c>
      <c r="C563" s="111" t="s">
        <v>168</v>
      </c>
      <c r="D563" s="132">
        <v>78</v>
      </c>
      <c r="E563" s="84"/>
      <c r="F563" s="85">
        <v>95</v>
      </c>
      <c r="G563" s="66">
        <f t="shared" si="38"/>
        <v>7410</v>
      </c>
      <c r="H563" s="66" t="str">
        <f t="shared" si="38"/>
        <v/>
      </c>
    </row>
    <row r="564" spans="2:8" x14ac:dyDescent="0.25">
      <c r="B564" s="91"/>
      <c r="C564" s="72"/>
      <c r="D564" s="73"/>
      <c r="E564" s="84"/>
      <c r="F564" s="85"/>
      <c r="G564" s="66" t="str">
        <f t="shared" si="38"/>
        <v/>
      </c>
      <c r="H564" s="66" t="str">
        <f t="shared" si="38"/>
        <v/>
      </c>
    </row>
    <row r="565" spans="2:8" x14ac:dyDescent="0.25">
      <c r="B565" s="91" t="s">
        <v>171</v>
      </c>
      <c r="C565" s="72"/>
      <c r="D565" s="73"/>
      <c r="E565" s="84"/>
      <c r="F565" s="85"/>
      <c r="G565" s="66" t="str">
        <f t="shared" si="38"/>
        <v/>
      </c>
      <c r="H565" s="66" t="str">
        <f t="shared" si="38"/>
        <v/>
      </c>
    </row>
    <row r="566" spans="2:8" x14ac:dyDescent="0.25">
      <c r="B566" s="91" t="s">
        <v>26</v>
      </c>
      <c r="C566" s="72" t="s">
        <v>27</v>
      </c>
      <c r="D566" s="73">
        <v>94</v>
      </c>
      <c r="E566" s="84"/>
      <c r="F566" s="85">
        <v>75</v>
      </c>
      <c r="G566" s="66">
        <f t="shared" si="38"/>
        <v>7050</v>
      </c>
      <c r="H566" s="66" t="str">
        <f t="shared" si="38"/>
        <v/>
      </c>
    </row>
    <row r="567" spans="2:8" x14ac:dyDescent="0.25">
      <c r="B567" s="91"/>
      <c r="C567" s="72"/>
      <c r="D567" s="73"/>
      <c r="E567" s="84"/>
      <c r="F567" s="85"/>
      <c r="G567" s="66" t="str">
        <f t="shared" si="38"/>
        <v/>
      </c>
      <c r="H567" s="66" t="str">
        <f t="shared" si="38"/>
        <v/>
      </c>
    </row>
    <row r="568" spans="2:8" x14ac:dyDescent="0.25">
      <c r="B568" s="91" t="s">
        <v>172</v>
      </c>
      <c r="C568" s="72"/>
      <c r="D568" s="73"/>
      <c r="E568" s="84"/>
      <c r="F568" s="85"/>
      <c r="G568" s="66" t="str">
        <f t="shared" si="38"/>
        <v/>
      </c>
      <c r="H568" s="66" t="str">
        <f t="shared" si="38"/>
        <v/>
      </c>
    </row>
    <row r="569" spans="2:8" ht="30" x14ac:dyDescent="0.25">
      <c r="B569" s="88" t="s">
        <v>173</v>
      </c>
      <c r="C569" s="72"/>
      <c r="D569" s="73"/>
      <c r="E569" s="84"/>
      <c r="F569" s="85"/>
      <c r="G569" s="66" t="str">
        <f t="shared" si="38"/>
        <v/>
      </c>
      <c r="H569" s="66" t="str">
        <f t="shared" si="38"/>
        <v/>
      </c>
    </row>
    <row r="570" spans="2:8" x14ac:dyDescent="0.25">
      <c r="B570" s="91" t="s">
        <v>26</v>
      </c>
      <c r="C570" s="72" t="s">
        <v>27</v>
      </c>
      <c r="D570" s="73">
        <v>114.24</v>
      </c>
      <c r="E570" s="84"/>
      <c r="F570" s="85">
        <v>48.1</v>
      </c>
      <c r="G570" s="66">
        <f t="shared" si="38"/>
        <v>5494.9439999999995</v>
      </c>
      <c r="H570" s="66" t="str">
        <f t="shared" si="38"/>
        <v/>
      </c>
    </row>
    <row r="572" spans="2:8" ht="120" x14ac:dyDescent="0.25">
      <c r="B572" s="86" t="s">
        <v>163</v>
      </c>
      <c r="C572" s="72"/>
      <c r="D572" s="73"/>
      <c r="E572" s="84"/>
      <c r="F572" s="85"/>
      <c r="G572" s="66" t="str">
        <f t="shared" ref="G572:H582" si="39">IF(D572=0,"",D572*F572)</f>
        <v/>
      </c>
      <c r="H572" s="66" t="str">
        <f t="shared" si="39"/>
        <v/>
      </c>
    </row>
    <row r="573" spans="2:8" ht="30" x14ac:dyDescent="0.25">
      <c r="B573" s="86" t="s">
        <v>174</v>
      </c>
      <c r="C573" s="72"/>
      <c r="D573" s="73"/>
      <c r="E573" s="84"/>
      <c r="F573" s="85"/>
      <c r="G573" s="66" t="str">
        <f t="shared" si="39"/>
        <v/>
      </c>
      <c r="H573" s="66" t="str">
        <f t="shared" si="39"/>
        <v/>
      </c>
    </row>
    <row r="574" spans="2:8" x14ac:dyDescent="0.25">
      <c r="B574" s="86" t="s">
        <v>159</v>
      </c>
      <c r="C574" s="72"/>
      <c r="D574" s="73"/>
      <c r="E574" s="84"/>
      <c r="F574" s="85"/>
      <c r="G574" s="66" t="str">
        <f t="shared" si="39"/>
        <v/>
      </c>
      <c r="H574" s="66" t="str">
        <f t="shared" si="39"/>
        <v/>
      </c>
    </row>
    <row r="575" spans="2:8" ht="30" x14ac:dyDescent="0.25">
      <c r="B575" s="86" t="s">
        <v>160</v>
      </c>
      <c r="C575" s="72"/>
      <c r="D575" s="73"/>
      <c r="E575" s="84"/>
      <c r="F575" s="85"/>
      <c r="G575" s="66" t="str">
        <f t="shared" si="39"/>
        <v/>
      </c>
      <c r="H575" s="66" t="str">
        <f t="shared" si="39"/>
        <v/>
      </c>
    </row>
    <row r="576" spans="2:8" ht="30" x14ac:dyDescent="0.25">
      <c r="B576" s="109" t="s">
        <v>166</v>
      </c>
      <c r="C576" s="72"/>
      <c r="D576" s="73"/>
      <c r="E576" s="84"/>
      <c r="F576" s="85"/>
      <c r="G576" s="66" t="str">
        <f t="shared" si="39"/>
        <v/>
      </c>
      <c r="H576" s="66" t="str">
        <f t="shared" si="39"/>
        <v/>
      </c>
    </row>
    <row r="577" spans="2:8" x14ac:dyDescent="0.25">
      <c r="B577" s="91"/>
      <c r="C577" s="72"/>
      <c r="D577" s="73"/>
      <c r="E577" s="84"/>
      <c r="F577" s="85"/>
      <c r="G577" s="66" t="str">
        <f t="shared" si="39"/>
        <v/>
      </c>
      <c r="H577" s="66" t="str">
        <f t="shared" si="39"/>
        <v/>
      </c>
    </row>
    <row r="578" spans="2:8" x14ac:dyDescent="0.25">
      <c r="B578" s="91" t="s">
        <v>175</v>
      </c>
      <c r="C578" s="72"/>
      <c r="D578" s="73"/>
      <c r="E578" s="84"/>
      <c r="F578" s="85"/>
      <c r="G578" s="66" t="str">
        <f t="shared" si="39"/>
        <v/>
      </c>
      <c r="H578" s="66" t="str">
        <f t="shared" si="39"/>
        <v/>
      </c>
    </row>
    <row r="579" spans="2:8" x14ac:dyDescent="0.25">
      <c r="B579" s="73">
        <v>108</v>
      </c>
      <c r="C579" s="111" t="s">
        <v>168</v>
      </c>
      <c r="D579" s="132">
        <v>54</v>
      </c>
      <c r="E579" s="84"/>
      <c r="F579" s="85">
        <v>95</v>
      </c>
      <c r="G579" s="66">
        <f t="shared" si="39"/>
        <v>5130</v>
      </c>
      <c r="H579" s="66" t="str">
        <f t="shared" si="39"/>
        <v/>
      </c>
    </row>
    <row r="580" spans="2:8" x14ac:dyDescent="0.25">
      <c r="B580" s="91"/>
      <c r="C580" s="72"/>
      <c r="D580" s="73"/>
      <c r="E580" s="84"/>
      <c r="F580" s="85"/>
      <c r="G580" s="66" t="str">
        <f t="shared" si="39"/>
        <v/>
      </c>
      <c r="H580" s="66" t="str">
        <f t="shared" si="39"/>
        <v/>
      </c>
    </row>
    <row r="581" spans="2:8" x14ac:dyDescent="0.25">
      <c r="B581" s="91" t="s">
        <v>171</v>
      </c>
      <c r="C581" s="72"/>
      <c r="D581" s="73"/>
      <c r="E581" s="84"/>
      <c r="F581" s="85"/>
      <c r="G581" s="66" t="str">
        <f t="shared" si="39"/>
        <v/>
      </c>
      <c r="H581" s="66" t="str">
        <f t="shared" si="39"/>
        <v/>
      </c>
    </row>
    <row r="582" spans="2:8" x14ac:dyDescent="0.25">
      <c r="B582" s="77"/>
      <c r="C582" s="133" t="s">
        <v>27</v>
      </c>
      <c r="D582" s="75">
        <v>22</v>
      </c>
      <c r="E582" s="131"/>
      <c r="F582" s="101">
        <v>75</v>
      </c>
      <c r="G582" s="67">
        <f t="shared" si="39"/>
        <v>1650</v>
      </c>
      <c r="H582" s="67" t="str">
        <f t="shared" si="39"/>
        <v/>
      </c>
    </row>
    <row r="583" spans="2:8" x14ac:dyDescent="0.25">
      <c r="B583" s="91"/>
      <c r="C583" s="72"/>
      <c r="D583" s="73"/>
      <c r="E583" s="84"/>
      <c r="F583" s="85"/>
      <c r="G583" s="66"/>
      <c r="H583" s="66"/>
    </row>
    <row r="584" spans="2:8" x14ac:dyDescent="0.25">
      <c r="B584" s="91"/>
      <c r="C584" s="72"/>
      <c r="D584" s="73">
        <f>SUM(D548:D583)</f>
        <v>1127.28</v>
      </c>
      <c r="E584" s="84"/>
      <c r="F584" s="85"/>
      <c r="G584" s="66"/>
      <c r="H584" s="66"/>
    </row>
    <row r="585" spans="2:8" x14ac:dyDescent="0.25">
      <c r="B585" s="91"/>
      <c r="C585" s="72"/>
      <c r="D585" s="73"/>
      <c r="E585" s="84"/>
      <c r="F585" s="85"/>
      <c r="G585" s="66"/>
      <c r="H585" s="66"/>
    </row>
    <row r="587" spans="2:8" x14ac:dyDescent="0.25">
      <c r="B587" s="18" t="s">
        <v>176</v>
      </c>
    </row>
    <row r="589" spans="2:8" x14ac:dyDescent="0.25">
      <c r="B589" s="109" t="s">
        <v>177</v>
      </c>
      <c r="C589" s="109"/>
      <c r="D589" s="80"/>
      <c r="E589" s="84"/>
      <c r="F589" s="85"/>
      <c r="G589" s="66" t="str">
        <f t="shared" ref="G589:H596" si="40">IF(D589=0,"",D589*F589)</f>
        <v/>
      </c>
      <c r="H589" s="66" t="str">
        <f t="shared" si="40"/>
        <v/>
      </c>
    </row>
    <row r="590" spans="2:8" ht="30" x14ac:dyDescent="0.25">
      <c r="B590" s="109" t="s">
        <v>166</v>
      </c>
      <c r="C590" s="109"/>
      <c r="D590" s="80"/>
      <c r="E590" s="84"/>
      <c r="F590" s="85"/>
      <c r="G590" s="66" t="str">
        <f t="shared" si="40"/>
        <v/>
      </c>
      <c r="H590" s="66" t="str">
        <f t="shared" si="40"/>
        <v/>
      </c>
    </row>
    <row r="591" spans="2:8" x14ac:dyDescent="0.25">
      <c r="B591" s="73">
        <v>677.08</v>
      </c>
      <c r="C591" s="112" t="s">
        <v>168</v>
      </c>
      <c r="D591" s="73">
        <v>189.58</v>
      </c>
      <c r="E591" s="84"/>
      <c r="F591" s="85">
        <v>38</v>
      </c>
      <c r="G591" s="66">
        <f t="shared" si="40"/>
        <v>7204.0400000000009</v>
      </c>
      <c r="H591" s="66" t="str">
        <f t="shared" si="40"/>
        <v/>
      </c>
    </row>
    <row r="592" spans="2:8" x14ac:dyDescent="0.25">
      <c r="B592" s="109"/>
      <c r="C592" s="109"/>
      <c r="D592" s="80"/>
      <c r="E592" s="84"/>
      <c r="F592" s="85"/>
      <c r="G592" s="66" t="str">
        <f t="shared" si="40"/>
        <v/>
      </c>
      <c r="H592" s="66" t="str">
        <f t="shared" si="40"/>
        <v/>
      </c>
    </row>
    <row r="593" spans="2:8" x14ac:dyDescent="0.25">
      <c r="B593" s="109" t="s">
        <v>178</v>
      </c>
      <c r="C593" s="109"/>
      <c r="D593" s="80"/>
      <c r="E593" s="84"/>
      <c r="F593" s="85"/>
      <c r="G593" s="66" t="str">
        <f t="shared" si="40"/>
        <v/>
      </c>
      <c r="H593" s="66" t="str">
        <f t="shared" si="40"/>
        <v/>
      </c>
    </row>
    <row r="594" spans="2:8" x14ac:dyDescent="0.25">
      <c r="B594" s="73">
        <v>677.08</v>
      </c>
      <c r="C594" s="112" t="s">
        <v>168</v>
      </c>
      <c r="D594" s="73">
        <v>113.4</v>
      </c>
      <c r="E594" s="84"/>
      <c r="F594" s="85">
        <v>38</v>
      </c>
      <c r="G594" s="66">
        <f t="shared" si="40"/>
        <v>4309.2</v>
      </c>
      <c r="H594" s="66" t="str">
        <f t="shared" si="40"/>
        <v/>
      </c>
    </row>
    <row r="595" spans="2:8" x14ac:dyDescent="0.25">
      <c r="B595" s="109"/>
      <c r="C595" s="109"/>
      <c r="D595" s="80"/>
      <c r="E595" s="84"/>
      <c r="F595" s="85"/>
      <c r="G595" s="66" t="str">
        <f t="shared" si="40"/>
        <v/>
      </c>
      <c r="H595" s="66" t="str">
        <f t="shared" si="40"/>
        <v/>
      </c>
    </row>
    <row r="596" spans="2:8" x14ac:dyDescent="0.25">
      <c r="B596" s="109" t="s">
        <v>179</v>
      </c>
      <c r="C596" s="109"/>
      <c r="D596" s="80"/>
      <c r="E596" s="84"/>
      <c r="F596" s="85"/>
      <c r="G596" s="66" t="str">
        <f t="shared" si="40"/>
        <v/>
      </c>
      <c r="H596" s="66" t="str">
        <f t="shared" si="40"/>
        <v/>
      </c>
    </row>
    <row r="597" spans="2:8" x14ac:dyDescent="0.25">
      <c r="B597" s="109"/>
      <c r="C597" s="109" t="s">
        <v>27</v>
      </c>
      <c r="D597" s="71">
        <v>192.9076</v>
      </c>
      <c r="E597" s="84"/>
      <c r="F597" s="85">
        <v>45</v>
      </c>
      <c r="G597" s="66">
        <f>IF(D597=0,"",D597*F597)</f>
        <v>8680.8420000000006</v>
      </c>
      <c r="H597" s="66" t="str">
        <f>IF(E597=0,"",E597*G597)</f>
        <v/>
      </c>
    </row>
    <row r="598" spans="2:8" x14ac:dyDescent="0.25">
      <c r="B598" s="78"/>
      <c r="C598" s="109"/>
      <c r="D598" s="80"/>
      <c r="E598" s="84"/>
      <c r="F598" s="85"/>
      <c r="G598" s="66"/>
      <c r="H598" s="66"/>
    </row>
    <row r="599" spans="2:8" x14ac:dyDescent="0.25">
      <c r="B599" s="70" t="s">
        <v>276</v>
      </c>
      <c r="C599" s="70"/>
      <c r="D599" s="113"/>
      <c r="E599" s="84"/>
      <c r="F599" s="85"/>
      <c r="G599" s="110"/>
      <c r="H599" s="110"/>
    </row>
    <row r="600" spans="2:8" ht="45" x14ac:dyDescent="0.25">
      <c r="B600" s="109" t="s">
        <v>277</v>
      </c>
      <c r="C600" s="109"/>
      <c r="D600" s="113"/>
      <c r="E600" s="84"/>
      <c r="F600" s="85"/>
      <c r="G600" s="110"/>
      <c r="H600" s="110"/>
    </row>
    <row r="601" spans="2:8" x14ac:dyDescent="0.25">
      <c r="B601" s="93" t="s">
        <v>278</v>
      </c>
      <c r="C601" s="109"/>
      <c r="D601" s="113"/>
      <c r="E601" s="84"/>
      <c r="F601" s="85"/>
      <c r="G601" s="110"/>
      <c r="H601" s="110"/>
    </row>
    <row r="602" spans="2:8" ht="30" x14ac:dyDescent="0.25">
      <c r="B602" s="86" t="s">
        <v>279</v>
      </c>
      <c r="C602" s="109"/>
      <c r="D602" s="113"/>
      <c r="E602" s="84"/>
      <c r="F602" s="85"/>
      <c r="G602" s="110"/>
      <c r="H602" s="110"/>
    </row>
    <row r="603" spans="2:8" x14ac:dyDescent="0.25">
      <c r="B603" s="93" t="s">
        <v>280</v>
      </c>
      <c r="C603" s="109"/>
      <c r="D603" s="113"/>
      <c r="E603" s="84"/>
      <c r="F603" s="85"/>
      <c r="G603" s="110"/>
      <c r="H603" s="110"/>
    </row>
    <row r="604" spans="2:8" x14ac:dyDescent="0.25">
      <c r="B604" s="86" t="s">
        <v>281</v>
      </c>
      <c r="C604" s="109"/>
      <c r="D604" s="113"/>
      <c r="E604" s="84"/>
      <c r="F604" s="85"/>
      <c r="G604" s="110"/>
      <c r="H604" s="110"/>
    </row>
    <row r="605" spans="2:8" ht="60" x14ac:dyDescent="0.25">
      <c r="B605" s="93" t="s">
        <v>435</v>
      </c>
      <c r="C605" s="109"/>
      <c r="D605" s="113"/>
      <c r="E605" s="84"/>
      <c r="F605" s="85"/>
      <c r="G605" s="110"/>
      <c r="H605" s="110"/>
    </row>
    <row r="606" spans="2:8" x14ac:dyDescent="0.25">
      <c r="B606" s="109" t="s">
        <v>26</v>
      </c>
      <c r="C606" s="109" t="s">
        <v>27</v>
      </c>
      <c r="D606" s="80">
        <v>553.79999999999995</v>
      </c>
      <c r="E606" s="84"/>
      <c r="F606" s="85">
        <v>58.5</v>
      </c>
      <c r="G606" s="66">
        <f>IF(D606=0,"",D606*F606)</f>
        <v>32397.299999999996</v>
      </c>
      <c r="H606" s="66" t="str">
        <f>IF(E606=0,"",E606*G606)</f>
        <v/>
      </c>
    </row>
    <row r="607" spans="2:8" x14ac:dyDescent="0.25">
      <c r="B607" s="109"/>
      <c r="C607" s="109"/>
      <c r="D607" s="80"/>
      <c r="E607" s="84"/>
      <c r="F607" s="85"/>
      <c r="G607" s="66"/>
      <c r="H607" s="66"/>
    </row>
    <row r="608" spans="2:8" x14ac:dyDescent="0.25">
      <c r="B608" s="18" t="s">
        <v>180</v>
      </c>
    </row>
    <row r="610" spans="1:8" ht="45" x14ac:dyDescent="0.25">
      <c r="B610" s="109" t="s">
        <v>181</v>
      </c>
      <c r="C610" s="109"/>
      <c r="D610" s="80"/>
      <c r="E610" s="84"/>
      <c r="F610" s="85"/>
      <c r="G610" s="66" t="str">
        <f t="shared" ref="G610:H615" si="41">IF(D610=0,"",D610*F610)</f>
        <v/>
      </c>
      <c r="H610" s="66" t="str">
        <f t="shared" si="41"/>
        <v/>
      </c>
    </row>
    <row r="611" spans="1:8" x14ac:dyDescent="0.25">
      <c r="B611" s="109" t="s">
        <v>182</v>
      </c>
      <c r="C611" s="109"/>
      <c r="D611" s="80"/>
      <c r="E611" s="84"/>
      <c r="F611" s="85"/>
      <c r="G611" s="66" t="str">
        <f t="shared" si="41"/>
        <v/>
      </c>
      <c r="H611" s="66" t="str">
        <f t="shared" si="41"/>
        <v/>
      </c>
    </row>
    <row r="612" spans="1:8" ht="45" x14ac:dyDescent="0.25">
      <c r="B612" s="114" t="s">
        <v>183</v>
      </c>
      <c r="C612" s="109"/>
      <c r="D612" s="80"/>
      <c r="E612" s="84"/>
      <c r="F612" s="85"/>
      <c r="G612" s="66" t="str">
        <f t="shared" si="41"/>
        <v/>
      </c>
      <c r="H612" s="66" t="str">
        <f t="shared" si="41"/>
        <v/>
      </c>
    </row>
    <row r="613" spans="1:8" ht="90" x14ac:dyDescent="0.25">
      <c r="B613" s="109" t="s">
        <v>436</v>
      </c>
      <c r="C613" s="109"/>
      <c r="D613" s="80"/>
      <c r="E613" s="84"/>
      <c r="F613" s="85"/>
      <c r="G613" s="66" t="str">
        <f t="shared" si="41"/>
        <v/>
      </c>
      <c r="H613" s="66" t="str">
        <f t="shared" si="41"/>
        <v/>
      </c>
    </row>
    <row r="614" spans="1:8" ht="30" x14ac:dyDescent="0.25">
      <c r="B614" s="86" t="s">
        <v>185</v>
      </c>
      <c r="C614" s="109"/>
      <c r="D614" s="80"/>
      <c r="E614" s="84"/>
      <c r="F614" s="85"/>
      <c r="G614" s="66" t="str">
        <f t="shared" si="41"/>
        <v/>
      </c>
      <c r="H614" s="66" t="str">
        <f t="shared" si="41"/>
        <v/>
      </c>
    </row>
    <row r="615" spans="1:8" x14ac:dyDescent="0.25">
      <c r="B615" s="109" t="s">
        <v>26</v>
      </c>
      <c r="C615" s="109" t="s">
        <v>27</v>
      </c>
      <c r="D615" s="80">
        <v>606.83000000000004</v>
      </c>
      <c r="E615" s="84"/>
      <c r="F615" s="85">
        <v>55</v>
      </c>
      <c r="G615" s="66">
        <f t="shared" si="41"/>
        <v>33375.65</v>
      </c>
      <c r="H615" s="66" t="str">
        <f t="shared" si="41"/>
        <v/>
      </c>
    </row>
    <row r="617" spans="1:8" x14ac:dyDescent="0.25">
      <c r="A617" s="79" t="s">
        <v>186</v>
      </c>
    </row>
    <row r="618" spans="1:8" x14ac:dyDescent="0.25">
      <c r="B618" s="18" t="s">
        <v>5</v>
      </c>
    </row>
    <row r="620" spans="1:8" x14ac:dyDescent="0.25">
      <c r="B620" s="109" t="s">
        <v>187</v>
      </c>
      <c r="C620" s="109"/>
      <c r="D620" s="80"/>
      <c r="E620" s="84"/>
      <c r="F620" s="85"/>
      <c r="G620" s="66" t="str">
        <f t="shared" ref="G620:H623" si="42">IF(D620=0,"",D620*F620)</f>
        <v/>
      </c>
      <c r="H620" s="66" t="str">
        <f t="shared" si="42"/>
        <v/>
      </c>
    </row>
    <row r="621" spans="1:8" x14ac:dyDescent="0.25">
      <c r="B621" s="86" t="s">
        <v>188</v>
      </c>
      <c r="C621" s="87"/>
      <c r="D621" s="80"/>
      <c r="E621" s="84"/>
      <c r="F621" s="85"/>
      <c r="G621" s="66" t="str">
        <f t="shared" si="42"/>
        <v/>
      </c>
      <c r="H621" s="66" t="str">
        <f t="shared" si="42"/>
        <v/>
      </c>
    </row>
    <row r="622" spans="1:8" ht="30" x14ac:dyDescent="0.25">
      <c r="B622" s="60" t="s">
        <v>437</v>
      </c>
      <c r="C622" s="115"/>
      <c r="D622" s="80"/>
      <c r="E622" s="84"/>
      <c r="F622" s="85"/>
      <c r="G622" s="66" t="str">
        <f t="shared" si="42"/>
        <v/>
      </c>
      <c r="H622" s="66" t="str">
        <f t="shared" si="42"/>
        <v/>
      </c>
    </row>
    <row r="623" spans="1:8" x14ac:dyDescent="0.25">
      <c r="B623" s="109" t="s">
        <v>10</v>
      </c>
      <c r="C623" s="70" t="s">
        <v>4</v>
      </c>
      <c r="D623" s="71">
        <v>386.13492000000008</v>
      </c>
      <c r="E623" s="84"/>
      <c r="F623" s="110">
        <v>96.06</v>
      </c>
      <c r="G623" s="66">
        <f t="shared" si="42"/>
        <v>37092.120415200006</v>
      </c>
      <c r="H623" s="66" t="str">
        <f t="shared" si="42"/>
        <v/>
      </c>
    </row>
    <row r="625" spans="2:8" x14ac:dyDescent="0.25">
      <c r="B625" s="109" t="s">
        <v>190</v>
      </c>
      <c r="C625" s="109"/>
      <c r="D625" s="80"/>
      <c r="E625" s="84"/>
      <c r="F625" s="85"/>
      <c r="G625" s="66" t="str">
        <f t="shared" ref="G625:H628" si="43">IF(D625=0,"",D625*F625)</f>
        <v/>
      </c>
      <c r="H625" s="66" t="str">
        <f t="shared" si="43"/>
        <v/>
      </c>
    </row>
    <row r="626" spans="2:8" x14ac:dyDescent="0.25">
      <c r="B626" s="86" t="s">
        <v>191</v>
      </c>
      <c r="C626" s="87"/>
      <c r="D626" s="80"/>
      <c r="E626" s="84"/>
      <c r="F626" s="85"/>
      <c r="G626" s="66" t="str">
        <f t="shared" si="43"/>
        <v/>
      </c>
      <c r="H626" s="66" t="str">
        <f t="shared" si="43"/>
        <v/>
      </c>
    </row>
    <row r="627" spans="2:8" ht="30" x14ac:dyDescent="0.25">
      <c r="B627" s="60" t="s">
        <v>437</v>
      </c>
      <c r="C627" s="115"/>
      <c r="D627" s="80"/>
      <c r="E627" s="84"/>
      <c r="F627" s="85"/>
      <c r="G627" s="66" t="str">
        <f t="shared" si="43"/>
        <v/>
      </c>
      <c r="H627" s="66" t="str">
        <f t="shared" si="43"/>
        <v/>
      </c>
    </row>
    <row r="628" spans="2:8" x14ac:dyDescent="0.25">
      <c r="B628" s="109" t="s">
        <v>10</v>
      </c>
      <c r="C628" s="70" t="s">
        <v>4</v>
      </c>
      <c r="D628" s="71">
        <v>136.51326000000003</v>
      </c>
      <c r="E628" s="84"/>
      <c r="F628" s="110">
        <v>84.36</v>
      </c>
      <c r="G628" s="66">
        <f t="shared" si="43"/>
        <v>11516.258613600003</v>
      </c>
      <c r="H628" s="66" t="str">
        <f t="shared" si="43"/>
        <v/>
      </c>
    </row>
    <row r="630" spans="2:8" x14ac:dyDescent="0.25">
      <c r="B630" s="109" t="s">
        <v>190</v>
      </c>
      <c r="C630" s="109"/>
      <c r="D630" s="80"/>
      <c r="E630" s="84"/>
      <c r="F630" s="85"/>
      <c r="G630" s="66" t="str">
        <f t="shared" ref="G630:H633" si="44">IF(D630=0,"",D630*F630)</f>
        <v/>
      </c>
      <c r="H630" s="66" t="str">
        <f t="shared" si="44"/>
        <v/>
      </c>
    </row>
    <row r="631" spans="2:8" x14ac:dyDescent="0.25">
      <c r="B631" s="86" t="s">
        <v>191</v>
      </c>
      <c r="C631" s="87"/>
      <c r="D631" s="80"/>
      <c r="E631" s="84"/>
      <c r="F631" s="85"/>
      <c r="G631" s="66" t="str">
        <f t="shared" si="44"/>
        <v/>
      </c>
      <c r="H631" s="66" t="str">
        <f t="shared" si="44"/>
        <v/>
      </c>
    </row>
    <row r="632" spans="2:8" ht="30" x14ac:dyDescent="0.25">
      <c r="B632" s="60" t="s">
        <v>437</v>
      </c>
      <c r="C632" s="115"/>
      <c r="D632" s="80"/>
      <c r="E632" s="84"/>
      <c r="F632" s="85"/>
      <c r="G632" s="66" t="str">
        <f t="shared" si="44"/>
        <v/>
      </c>
      <c r="H632" s="66" t="str">
        <f t="shared" si="44"/>
        <v/>
      </c>
    </row>
    <row r="633" spans="2:8" x14ac:dyDescent="0.25">
      <c r="B633" s="109" t="s">
        <v>10</v>
      </c>
      <c r="C633" s="70" t="s">
        <v>4</v>
      </c>
      <c r="D633" s="71">
        <v>136.51326000000003</v>
      </c>
      <c r="E633" s="84"/>
      <c r="F633" s="110">
        <v>84.36</v>
      </c>
      <c r="G633" s="66">
        <f t="shared" si="44"/>
        <v>11516.258613600003</v>
      </c>
      <c r="H633" s="66" t="str">
        <f t="shared" si="44"/>
        <v/>
      </c>
    </row>
    <row r="635" spans="2:8" x14ac:dyDescent="0.25">
      <c r="B635" s="109" t="s">
        <v>192</v>
      </c>
      <c r="C635" s="109"/>
      <c r="D635" s="80"/>
      <c r="E635" s="84"/>
      <c r="F635" s="85"/>
      <c r="G635" s="66" t="str">
        <f t="shared" ref="G635:H638" si="45">IF(D635=0,"",D635*F635)</f>
        <v/>
      </c>
      <c r="H635" s="66" t="str">
        <f t="shared" si="45"/>
        <v/>
      </c>
    </row>
    <row r="636" spans="2:8" x14ac:dyDescent="0.25">
      <c r="B636" s="86" t="s">
        <v>7</v>
      </c>
      <c r="C636" s="72"/>
      <c r="D636" s="80"/>
      <c r="E636" s="84"/>
      <c r="F636" s="85"/>
      <c r="G636" s="66" t="str">
        <f t="shared" si="45"/>
        <v/>
      </c>
      <c r="H636" s="66" t="str">
        <f t="shared" si="45"/>
        <v/>
      </c>
    </row>
    <row r="637" spans="2:8" ht="30" x14ac:dyDescent="0.25">
      <c r="B637" s="60" t="s">
        <v>438</v>
      </c>
      <c r="C637" s="115"/>
      <c r="D637" s="80"/>
      <c r="E637" s="84"/>
      <c r="F637" s="85"/>
      <c r="G637" s="66" t="str">
        <f t="shared" si="45"/>
        <v/>
      </c>
      <c r="H637" s="66" t="str">
        <f t="shared" si="45"/>
        <v/>
      </c>
    </row>
    <row r="638" spans="2:8" x14ac:dyDescent="0.25">
      <c r="B638" s="109" t="s">
        <v>10</v>
      </c>
      <c r="C638" s="70" t="s">
        <v>4</v>
      </c>
      <c r="D638" s="71">
        <v>641.33319999999981</v>
      </c>
      <c r="E638" s="84"/>
      <c r="F638" s="85">
        <v>88.52</v>
      </c>
      <c r="G638" s="66">
        <f t="shared" si="45"/>
        <v>56770.814863999978</v>
      </c>
      <c r="H638" s="66" t="str">
        <f t="shared" si="45"/>
        <v/>
      </c>
    </row>
    <row r="640" spans="2:8" x14ac:dyDescent="0.25">
      <c r="B640" s="109" t="s">
        <v>192</v>
      </c>
      <c r="C640" s="109"/>
      <c r="D640" s="80"/>
      <c r="E640" s="84"/>
      <c r="F640" s="85"/>
      <c r="G640" s="66" t="str">
        <f t="shared" ref="G640:H643" si="46">IF(D640=0,"",D640*F640)</f>
        <v/>
      </c>
      <c r="H640" s="66" t="str">
        <f t="shared" si="46"/>
        <v/>
      </c>
    </row>
    <row r="641" spans="2:8" x14ac:dyDescent="0.25">
      <c r="B641" s="86" t="s">
        <v>7</v>
      </c>
      <c r="C641" s="72"/>
      <c r="D641" s="80"/>
      <c r="E641" s="84"/>
      <c r="F641" s="85"/>
      <c r="G641" s="66" t="str">
        <f t="shared" si="46"/>
        <v/>
      </c>
      <c r="H641" s="66" t="str">
        <f t="shared" si="46"/>
        <v/>
      </c>
    </row>
    <row r="642" spans="2:8" ht="30" x14ac:dyDescent="0.25">
      <c r="B642" s="60" t="s">
        <v>438</v>
      </c>
      <c r="C642" s="115"/>
      <c r="D642" s="80"/>
      <c r="E642" s="84"/>
      <c r="F642" s="85"/>
      <c r="G642" s="66" t="str">
        <f t="shared" si="46"/>
        <v/>
      </c>
      <c r="H642" s="66" t="str">
        <f t="shared" si="46"/>
        <v/>
      </c>
    </row>
    <row r="643" spans="2:8" x14ac:dyDescent="0.25">
      <c r="B643" s="109" t="s">
        <v>10</v>
      </c>
      <c r="C643" s="70" t="s">
        <v>4</v>
      </c>
      <c r="D643" s="71">
        <v>645.84870000000012</v>
      </c>
      <c r="E643" s="84"/>
      <c r="F643" s="85">
        <v>87.49</v>
      </c>
      <c r="G643" s="66">
        <f t="shared" si="46"/>
        <v>56505.302763000007</v>
      </c>
      <c r="H643" s="66" t="str">
        <f t="shared" si="46"/>
        <v/>
      </c>
    </row>
    <row r="645" spans="2:8" x14ac:dyDescent="0.25">
      <c r="B645" s="109" t="s">
        <v>192</v>
      </c>
      <c r="C645" s="109"/>
      <c r="D645" s="80"/>
      <c r="E645" s="84"/>
      <c r="F645" s="85"/>
      <c r="G645" s="66" t="str">
        <f t="shared" ref="G645:H648" si="47">IF(D645=0,"",D645*F645)</f>
        <v/>
      </c>
      <c r="H645" s="66" t="str">
        <f t="shared" si="47"/>
        <v/>
      </c>
    </row>
    <row r="646" spans="2:8" x14ac:dyDescent="0.25">
      <c r="B646" s="86" t="s">
        <v>7</v>
      </c>
      <c r="C646" s="72"/>
      <c r="D646" s="80"/>
      <c r="E646" s="84"/>
      <c r="F646" s="85"/>
      <c r="G646" s="66" t="str">
        <f t="shared" si="47"/>
        <v/>
      </c>
      <c r="H646" s="66" t="str">
        <f t="shared" si="47"/>
        <v/>
      </c>
    </row>
    <row r="647" spans="2:8" ht="30" x14ac:dyDescent="0.25">
      <c r="B647" s="60" t="s">
        <v>438</v>
      </c>
      <c r="C647" s="115"/>
      <c r="D647" s="80"/>
      <c r="E647" s="84"/>
      <c r="F647" s="85"/>
      <c r="G647" s="66" t="str">
        <f t="shared" si="47"/>
        <v/>
      </c>
      <c r="H647" s="66" t="str">
        <f t="shared" si="47"/>
        <v/>
      </c>
    </row>
    <row r="648" spans="2:8" x14ac:dyDescent="0.25">
      <c r="B648" s="77" t="s">
        <v>10</v>
      </c>
      <c r="C648" s="74" t="s">
        <v>4</v>
      </c>
      <c r="D648" s="75">
        <v>645.84870000000012</v>
      </c>
      <c r="E648" s="131"/>
      <c r="F648" s="101">
        <v>87.49</v>
      </c>
      <c r="G648" s="67">
        <f t="shared" si="47"/>
        <v>56505.302763000007</v>
      </c>
      <c r="H648" s="67" t="str">
        <f t="shared" si="47"/>
        <v/>
      </c>
    </row>
    <row r="649" spans="2:8" x14ac:dyDescent="0.25">
      <c r="B649" s="109"/>
      <c r="C649" s="70"/>
      <c r="D649" s="71"/>
      <c r="E649" s="84"/>
      <c r="F649" s="85"/>
      <c r="G649" s="66"/>
      <c r="H649" s="66"/>
    </row>
    <row r="650" spans="2:8" x14ac:dyDescent="0.25">
      <c r="B650" s="109"/>
      <c r="C650" s="70"/>
      <c r="D650" s="108">
        <f>SUM(D623:D649)</f>
        <v>2592.1920399999999</v>
      </c>
      <c r="E650" s="84"/>
      <c r="F650" s="85"/>
      <c r="G650" s="66"/>
      <c r="H650" s="66"/>
    </row>
    <row r="652" spans="2:8" x14ac:dyDescent="0.25">
      <c r="B652" s="18" t="s">
        <v>198</v>
      </c>
    </row>
    <row r="653" spans="2:8" x14ac:dyDescent="0.25">
      <c r="B653" s="116" t="s">
        <v>199</v>
      </c>
      <c r="C653" s="116"/>
      <c r="D653" s="80"/>
      <c r="E653" s="84"/>
      <c r="F653" s="85"/>
      <c r="G653" s="110"/>
      <c r="H653" s="110"/>
    </row>
    <row r="654" spans="2:8" x14ac:dyDescent="0.25">
      <c r="B654" s="116" t="s">
        <v>26</v>
      </c>
      <c r="C654" s="109" t="s">
        <v>4</v>
      </c>
      <c r="D654" s="80">
        <v>10.295000000000002</v>
      </c>
      <c r="E654" s="84"/>
      <c r="F654" s="85">
        <v>110.83</v>
      </c>
      <c r="G654" s="66">
        <f t="shared" ref="G654:H660" si="48">IF(D654=0,"",D654*F654)</f>
        <v>1140.9948500000003</v>
      </c>
      <c r="H654" s="66" t="str">
        <f t="shared" si="48"/>
        <v/>
      </c>
    </row>
    <row r="655" spans="2:8" x14ac:dyDescent="0.25">
      <c r="B655" s="116"/>
      <c r="C655" s="116"/>
      <c r="D655" s="80"/>
      <c r="E655" s="84"/>
      <c r="F655" s="85"/>
      <c r="G655" s="66" t="str">
        <f t="shared" si="48"/>
        <v/>
      </c>
      <c r="H655" s="66" t="str">
        <f t="shared" si="48"/>
        <v/>
      </c>
    </row>
    <row r="656" spans="2:8" x14ac:dyDescent="0.25">
      <c r="B656" s="116" t="s">
        <v>200</v>
      </c>
      <c r="C656" s="116"/>
      <c r="D656" s="80"/>
      <c r="E656" s="84"/>
      <c r="F656" s="85"/>
      <c r="G656" s="66" t="str">
        <f t="shared" si="48"/>
        <v/>
      </c>
      <c r="H656" s="66" t="str">
        <f t="shared" si="48"/>
        <v/>
      </c>
    </row>
    <row r="657" spans="2:8" x14ac:dyDescent="0.25">
      <c r="B657" s="109" t="s">
        <v>26</v>
      </c>
      <c r="C657" s="109" t="s">
        <v>4</v>
      </c>
      <c r="D657" s="80">
        <v>177.6345</v>
      </c>
      <c r="E657" s="84"/>
      <c r="F657" s="85">
        <v>101.67</v>
      </c>
      <c r="G657" s="66">
        <f t="shared" si="48"/>
        <v>18060.099614999999</v>
      </c>
      <c r="H657" s="66" t="str">
        <f t="shared" si="48"/>
        <v/>
      </c>
    </row>
    <row r="658" spans="2:8" x14ac:dyDescent="0.25">
      <c r="B658" s="109" t="s">
        <v>26</v>
      </c>
      <c r="C658" s="109"/>
      <c r="D658" s="80"/>
      <c r="E658" s="84"/>
      <c r="F658" s="85"/>
      <c r="G658" s="66" t="str">
        <f t="shared" si="48"/>
        <v/>
      </c>
      <c r="H658" s="66" t="str">
        <f t="shared" si="48"/>
        <v/>
      </c>
    </row>
    <row r="659" spans="2:8" ht="30" x14ac:dyDescent="0.25">
      <c r="B659" s="109" t="s">
        <v>201</v>
      </c>
      <c r="C659" s="109"/>
      <c r="D659" s="80"/>
      <c r="E659" s="84"/>
      <c r="F659" s="85"/>
      <c r="G659" s="66" t="str">
        <f t="shared" si="48"/>
        <v/>
      </c>
      <c r="H659" s="66" t="str">
        <f t="shared" si="48"/>
        <v/>
      </c>
    </row>
    <row r="660" spans="2:8" x14ac:dyDescent="0.25">
      <c r="B660" s="77"/>
      <c r="C660" s="77" t="s">
        <v>4</v>
      </c>
      <c r="D660" s="135">
        <v>20.304000000000006</v>
      </c>
      <c r="E660" s="131"/>
      <c r="F660" s="101">
        <v>112.64</v>
      </c>
      <c r="G660" s="67">
        <f t="shared" si="48"/>
        <v>2287.0425600000008</v>
      </c>
      <c r="H660" s="67" t="str">
        <f t="shared" si="48"/>
        <v/>
      </c>
    </row>
    <row r="661" spans="2:8" x14ac:dyDescent="0.25">
      <c r="B661" s="109"/>
      <c r="C661" s="109"/>
      <c r="D661" s="117"/>
      <c r="E661" s="84"/>
      <c r="F661" s="85"/>
      <c r="G661" s="69"/>
      <c r="H661" s="69"/>
    </row>
    <row r="662" spans="2:8" x14ac:dyDescent="0.25">
      <c r="B662" s="109"/>
      <c r="C662" s="109"/>
      <c r="D662" s="136">
        <f>SUM(D654:D661)</f>
        <v>208.23350000000002</v>
      </c>
      <c r="E662" s="84"/>
      <c r="F662" s="85"/>
      <c r="G662" s="69"/>
      <c r="H662" s="69"/>
    </row>
    <row r="664" spans="2:8" x14ac:dyDescent="0.25">
      <c r="B664" s="78" t="s">
        <v>275</v>
      </c>
    </row>
    <row r="665" spans="2:8" x14ac:dyDescent="0.25">
      <c r="B665" s="60" t="s">
        <v>202</v>
      </c>
      <c r="C665" s="72"/>
      <c r="D665" s="73"/>
      <c r="E665" s="90"/>
      <c r="F665" s="110"/>
      <c r="G665" s="110"/>
      <c r="H665" s="110"/>
    </row>
    <row r="666" spans="2:8" x14ac:dyDescent="0.25">
      <c r="B666" s="86" t="s">
        <v>203</v>
      </c>
      <c r="C666" s="72"/>
      <c r="D666" s="73"/>
      <c r="E666" s="90"/>
      <c r="F666" s="110"/>
      <c r="G666" s="110"/>
      <c r="H666" s="110"/>
    </row>
    <row r="667" spans="2:8" x14ac:dyDescent="0.25">
      <c r="B667" s="86" t="s">
        <v>204</v>
      </c>
      <c r="C667" s="72"/>
      <c r="D667" s="73"/>
      <c r="E667" s="90"/>
      <c r="F667" s="110"/>
      <c r="G667" s="110"/>
      <c r="H667" s="110"/>
    </row>
    <row r="668" spans="2:8" x14ac:dyDescent="0.25">
      <c r="B668" s="86" t="s">
        <v>205</v>
      </c>
      <c r="C668" s="72"/>
      <c r="D668" s="73"/>
      <c r="E668" s="90"/>
      <c r="F668" s="110"/>
      <c r="G668" s="110"/>
      <c r="H668" s="110"/>
    </row>
    <row r="669" spans="2:8" ht="30" x14ac:dyDescent="0.25">
      <c r="B669" s="86" t="s">
        <v>206</v>
      </c>
      <c r="C669" s="72"/>
      <c r="D669" s="73"/>
      <c r="E669" s="90"/>
      <c r="F669" s="110"/>
      <c r="G669" s="110"/>
      <c r="H669" s="110"/>
    </row>
    <row r="670" spans="2:8" x14ac:dyDescent="0.25">
      <c r="B670" s="86" t="s">
        <v>207</v>
      </c>
      <c r="C670" s="87" t="s">
        <v>27</v>
      </c>
      <c r="D670" s="118">
        <v>23.9</v>
      </c>
      <c r="E670" s="90"/>
      <c r="F670" s="110">
        <v>42.68</v>
      </c>
      <c r="G670" s="66">
        <f t="shared" ref="G670:H733" si="49">IF(D670=0,"",D670*F670)</f>
        <v>1020.0519999999999</v>
      </c>
      <c r="H670" s="66" t="str">
        <f t="shared" si="49"/>
        <v/>
      </c>
    </row>
    <row r="671" spans="2:8" x14ac:dyDescent="0.25">
      <c r="B671" s="86"/>
      <c r="C671" s="96"/>
      <c r="D671" s="96"/>
      <c r="E671" s="119"/>
      <c r="F671" s="110"/>
      <c r="G671" s="66" t="str">
        <f t="shared" si="49"/>
        <v/>
      </c>
      <c r="H671" s="66" t="str">
        <f t="shared" si="49"/>
        <v/>
      </c>
    </row>
    <row r="672" spans="2:8" x14ac:dyDescent="0.25">
      <c r="B672" s="86"/>
      <c r="C672" s="72"/>
      <c r="D672" s="73"/>
      <c r="E672" s="90"/>
      <c r="F672" s="110"/>
      <c r="G672" s="66" t="str">
        <f t="shared" si="49"/>
        <v/>
      </c>
      <c r="H672" s="66" t="str">
        <f t="shared" si="49"/>
        <v/>
      </c>
    </row>
    <row r="673" spans="2:8" x14ac:dyDescent="0.25">
      <c r="B673" s="86" t="s">
        <v>208</v>
      </c>
      <c r="C673" s="72"/>
      <c r="D673" s="73"/>
      <c r="E673" s="90"/>
      <c r="F673" s="110"/>
      <c r="G673" s="66" t="str">
        <f t="shared" si="49"/>
        <v/>
      </c>
      <c r="H673" s="66" t="str">
        <f t="shared" si="49"/>
        <v/>
      </c>
    </row>
    <row r="674" spans="2:8" x14ac:dyDescent="0.25">
      <c r="B674" s="86"/>
      <c r="C674" s="72"/>
      <c r="D674" s="73"/>
      <c r="E674" s="90"/>
      <c r="F674" s="110"/>
      <c r="G674" s="66" t="str">
        <f t="shared" si="49"/>
        <v/>
      </c>
      <c r="H674" s="66" t="str">
        <f t="shared" si="49"/>
        <v/>
      </c>
    </row>
    <row r="675" spans="2:8" x14ac:dyDescent="0.25">
      <c r="B675" s="60" t="s">
        <v>209</v>
      </c>
      <c r="C675" s="72"/>
      <c r="D675" s="73"/>
      <c r="E675" s="90"/>
      <c r="F675" s="110"/>
      <c r="G675" s="66" t="str">
        <f t="shared" si="49"/>
        <v/>
      </c>
      <c r="H675" s="66" t="str">
        <f t="shared" si="49"/>
        <v/>
      </c>
    </row>
    <row r="676" spans="2:8" x14ac:dyDescent="0.25">
      <c r="B676" s="86" t="s">
        <v>203</v>
      </c>
      <c r="C676" s="72"/>
      <c r="D676" s="73"/>
      <c r="E676" s="90"/>
      <c r="F676" s="110"/>
      <c r="G676" s="66" t="str">
        <f t="shared" si="49"/>
        <v/>
      </c>
      <c r="H676" s="66" t="str">
        <f t="shared" si="49"/>
        <v/>
      </c>
    </row>
    <row r="677" spans="2:8" x14ac:dyDescent="0.25">
      <c r="B677" s="86" t="s">
        <v>204</v>
      </c>
      <c r="C677" s="72"/>
      <c r="D677" s="73"/>
      <c r="E677" s="90"/>
      <c r="F677" s="110"/>
      <c r="G677" s="66" t="str">
        <f t="shared" si="49"/>
        <v/>
      </c>
      <c r="H677" s="66" t="str">
        <f t="shared" si="49"/>
        <v/>
      </c>
    </row>
    <row r="678" spans="2:8" ht="30" x14ac:dyDescent="0.25">
      <c r="B678" s="86" t="s">
        <v>206</v>
      </c>
      <c r="C678" s="72"/>
      <c r="D678" s="73"/>
      <c r="E678" s="90"/>
      <c r="F678" s="110"/>
      <c r="G678" s="66" t="str">
        <f t="shared" si="49"/>
        <v/>
      </c>
      <c r="H678" s="66" t="str">
        <f t="shared" si="49"/>
        <v/>
      </c>
    </row>
    <row r="679" spans="2:8" x14ac:dyDescent="0.25">
      <c r="B679" s="86" t="s">
        <v>210</v>
      </c>
      <c r="C679" s="72"/>
      <c r="D679" s="73"/>
      <c r="E679" s="90"/>
      <c r="F679" s="110"/>
      <c r="G679" s="66" t="str">
        <f t="shared" si="49"/>
        <v/>
      </c>
      <c r="H679" s="66" t="str">
        <f t="shared" si="49"/>
        <v/>
      </c>
    </row>
    <row r="680" spans="2:8" x14ac:dyDescent="0.25">
      <c r="B680" s="86" t="s">
        <v>26</v>
      </c>
      <c r="C680" s="87" t="s">
        <v>27</v>
      </c>
      <c r="D680" s="117">
        <v>5753</v>
      </c>
      <c r="E680" s="119"/>
      <c r="F680" s="110">
        <v>41.75</v>
      </c>
      <c r="G680" s="66">
        <f t="shared" si="49"/>
        <v>240187.75</v>
      </c>
      <c r="H680" s="66" t="str">
        <f t="shared" si="49"/>
        <v/>
      </c>
    </row>
    <row r="681" spans="2:8" x14ac:dyDescent="0.25">
      <c r="B681" s="86"/>
      <c r="C681" s="72"/>
      <c r="D681" s="73"/>
      <c r="E681" s="90"/>
      <c r="F681" s="110"/>
      <c r="G681" s="66" t="str">
        <f t="shared" si="49"/>
        <v/>
      </c>
      <c r="H681" s="66" t="str">
        <f t="shared" si="49"/>
        <v/>
      </c>
    </row>
    <row r="682" spans="2:8" x14ac:dyDescent="0.25">
      <c r="B682" s="60" t="s">
        <v>211</v>
      </c>
      <c r="C682" s="72"/>
      <c r="D682" s="73"/>
      <c r="E682" s="90"/>
      <c r="F682" s="110"/>
      <c r="G682" s="66" t="str">
        <f t="shared" si="49"/>
        <v/>
      </c>
      <c r="H682" s="66" t="str">
        <f t="shared" si="49"/>
        <v/>
      </c>
    </row>
    <row r="683" spans="2:8" x14ac:dyDescent="0.25">
      <c r="B683" s="86" t="s">
        <v>203</v>
      </c>
      <c r="C683" s="72"/>
      <c r="D683" s="73"/>
      <c r="E683" s="90"/>
      <c r="F683" s="110"/>
      <c r="G683" s="66" t="str">
        <f t="shared" si="49"/>
        <v/>
      </c>
      <c r="H683" s="66" t="str">
        <f t="shared" si="49"/>
        <v/>
      </c>
    </row>
    <row r="684" spans="2:8" x14ac:dyDescent="0.25">
      <c r="B684" s="86" t="s">
        <v>212</v>
      </c>
      <c r="C684" s="72"/>
      <c r="D684" s="73"/>
      <c r="E684" s="90"/>
      <c r="F684" s="110"/>
      <c r="G684" s="66" t="str">
        <f t="shared" si="49"/>
        <v/>
      </c>
      <c r="H684" s="66" t="str">
        <f t="shared" si="49"/>
        <v/>
      </c>
    </row>
    <row r="685" spans="2:8" ht="30" x14ac:dyDescent="0.25">
      <c r="B685" s="86" t="s">
        <v>206</v>
      </c>
      <c r="C685" s="72"/>
      <c r="D685" s="73"/>
      <c r="E685" s="90"/>
      <c r="F685" s="110"/>
      <c r="G685" s="66" t="str">
        <f t="shared" si="49"/>
        <v/>
      </c>
      <c r="H685" s="66" t="str">
        <f t="shared" si="49"/>
        <v/>
      </c>
    </row>
    <row r="686" spans="2:8" x14ac:dyDescent="0.25">
      <c r="B686" s="86" t="s">
        <v>210</v>
      </c>
      <c r="C686" s="72"/>
      <c r="D686" s="73"/>
      <c r="E686" s="90"/>
      <c r="F686" s="110"/>
      <c r="G686" s="66" t="str">
        <f t="shared" si="49"/>
        <v/>
      </c>
      <c r="H686" s="66" t="str">
        <f t="shared" si="49"/>
        <v/>
      </c>
    </row>
    <row r="687" spans="2:8" x14ac:dyDescent="0.25">
      <c r="B687" s="86" t="s">
        <v>26</v>
      </c>
      <c r="C687" s="87" t="s">
        <v>27</v>
      </c>
      <c r="D687" s="118">
        <v>655.17999999999995</v>
      </c>
      <c r="E687" s="119"/>
      <c r="F687" s="110">
        <v>41.75</v>
      </c>
      <c r="G687" s="66">
        <f t="shared" si="49"/>
        <v>27353.764999999999</v>
      </c>
      <c r="H687" s="66" t="str">
        <f t="shared" si="49"/>
        <v/>
      </c>
    </row>
    <row r="688" spans="2:8" x14ac:dyDescent="0.25">
      <c r="B688" s="86" t="s">
        <v>26</v>
      </c>
      <c r="C688" s="72"/>
      <c r="D688" s="73"/>
      <c r="E688" s="90"/>
      <c r="F688" s="110"/>
      <c r="G688" s="66" t="str">
        <f t="shared" si="49"/>
        <v/>
      </c>
      <c r="H688" s="66" t="str">
        <f t="shared" si="49"/>
        <v/>
      </c>
    </row>
    <row r="689" spans="2:8" x14ac:dyDescent="0.25">
      <c r="B689" s="86" t="s">
        <v>213</v>
      </c>
      <c r="C689" s="72"/>
      <c r="D689" s="73"/>
      <c r="E689" s="90"/>
      <c r="F689" s="110"/>
      <c r="G689" s="66" t="str">
        <f t="shared" si="49"/>
        <v/>
      </c>
      <c r="H689" s="66" t="str">
        <f t="shared" si="49"/>
        <v/>
      </c>
    </row>
    <row r="690" spans="2:8" x14ac:dyDescent="0.25">
      <c r="B690" s="86"/>
      <c r="C690" s="72"/>
      <c r="D690" s="73"/>
      <c r="E690" s="90"/>
      <c r="F690" s="110"/>
      <c r="G690" s="66" t="str">
        <f t="shared" si="49"/>
        <v/>
      </c>
      <c r="H690" s="66" t="str">
        <f t="shared" si="49"/>
        <v/>
      </c>
    </row>
    <row r="691" spans="2:8" x14ac:dyDescent="0.25">
      <c r="B691" s="60" t="s">
        <v>214</v>
      </c>
      <c r="C691" s="72"/>
      <c r="D691" s="73"/>
      <c r="E691" s="90"/>
      <c r="F691" s="110"/>
      <c r="G691" s="66" t="str">
        <f t="shared" si="49"/>
        <v/>
      </c>
      <c r="H691" s="66" t="str">
        <f t="shared" si="49"/>
        <v/>
      </c>
    </row>
    <row r="692" spans="2:8" x14ac:dyDescent="0.25">
      <c r="B692" s="86" t="s">
        <v>203</v>
      </c>
      <c r="C692" s="72"/>
      <c r="D692" s="73"/>
      <c r="E692" s="90"/>
      <c r="F692" s="110"/>
      <c r="G692" s="66" t="str">
        <f t="shared" si="49"/>
        <v/>
      </c>
      <c r="H692" s="66" t="str">
        <f t="shared" si="49"/>
        <v/>
      </c>
    </row>
    <row r="693" spans="2:8" x14ac:dyDescent="0.25">
      <c r="B693" s="86" t="s">
        <v>204</v>
      </c>
      <c r="C693" s="72"/>
      <c r="D693" s="73"/>
      <c r="E693" s="90"/>
      <c r="F693" s="110"/>
      <c r="G693" s="66" t="str">
        <f t="shared" si="49"/>
        <v/>
      </c>
      <c r="H693" s="66" t="str">
        <f t="shared" si="49"/>
        <v/>
      </c>
    </row>
    <row r="694" spans="2:8" ht="30" x14ac:dyDescent="0.25">
      <c r="B694" s="86" t="s">
        <v>206</v>
      </c>
      <c r="C694" s="72"/>
      <c r="D694" s="73"/>
      <c r="E694" s="90"/>
      <c r="F694" s="110"/>
      <c r="G694" s="66" t="str">
        <f t="shared" si="49"/>
        <v/>
      </c>
      <c r="H694" s="66" t="str">
        <f t="shared" si="49"/>
        <v/>
      </c>
    </row>
    <row r="695" spans="2:8" x14ac:dyDescent="0.25">
      <c r="B695" s="86" t="s">
        <v>215</v>
      </c>
      <c r="C695" s="72"/>
      <c r="D695" s="73"/>
      <c r="E695" s="90"/>
      <c r="F695" s="110"/>
      <c r="G695" s="66" t="str">
        <f t="shared" si="49"/>
        <v/>
      </c>
      <c r="H695" s="66" t="str">
        <f t="shared" si="49"/>
        <v/>
      </c>
    </row>
    <row r="696" spans="2:8" x14ac:dyDescent="0.25">
      <c r="B696" s="86" t="s">
        <v>26</v>
      </c>
      <c r="C696" s="87" t="s">
        <v>27</v>
      </c>
      <c r="D696" s="117">
        <v>3143.0049999999997</v>
      </c>
      <c r="E696" s="119"/>
      <c r="F696" s="110">
        <v>37.75</v>
      </c>
      <c r="G696" s="66">
        <f t="shared" si="49"/>
        <v>118648.43874999999</v>
      </c>
      <c r="H696" s="66" t="str">
        <f t="shared" si="49"/>
        <v/>
      </c>
    </row>
    <row r="697" spans="2:8" x14ac:dyDescent="0.25">
      <c r="B697" s="86"/>
      <c r="C697" s="72"/>
      <c r="D697" s="73"/>
      <c r="E697" s="90"/>
      <c r="F697" s="110"/>
      <c r="G697" s="66" t="str">
        <f t="shared" si="49"/>
        <v/>
      </c>
      <c r="H697" s="66" t="str">
        <f t="shared" si="49"/>
        <v/>
      </c>
    </row>
    <row r="698" spans="2:8" x14ac:dyDescent="0.25">
      <c r="B698" s="60" t="s">
        <v>216</v>
      </c>
      <c r="C698" s="72"/>
      <c r="D698" s="73"/>
      <c r="E698" s="90"/>
      <c r="F698" s="110"/>
      <c r="G698" s="66" t="str">
        <f t="shared" si="49"/>
        <v/>
      </c>
      <c r="H698" s="66" t="str">
        <f t="shared" si="49"/>
        <v/>
      </c>
    </row>
    <row r="699" spans="2:8" x14ac:dyDescent="0.25">
      <c r="B699" s="86" t="s">
        <v>203</v>
      </c>
      <c r="C699" s="72"/>
      <c r="D699" s="73"/>
      <c r="E699" s="90"/>
      <c r="F699" s="110"/>
      <c r="G699" s="66" t="str">
        <f t="shared" si="49"/>
        <v/>
      </c>
      <c r="H699" s="66" t="str">
        <f t="shared" si="49"/>
        <v/>
      </c>
    </row>
    <row r="700" spans="2:8" x14ac:dyDescent="0.25">
      <c r="B700" s="86" t="s">
        <v>204</v>
      </c>
      <c r="C700" s="72"/>
      <c r="D700" s="73"/>
      <c r="E700" s="90"/>
      <c r="F700" s="110"/>
      <c r="G700" s="66" t="str">
        <f t="shared" si="49"/>
        <v/>
      </c>
      <c r="H700" s="66" t="str">
        <f t="shared" si="49"/>
        <v/>
      </c>
    </row>
    <row r="701" spans="2:8" ht="30" x14ac:dyDescent="0.25">
      <c r="B701" s="86" t="s">
        <v>206</v>
      </c>
      <c r="C701" s="72"/>
      <c r="D701" s="73"/>
      <c r="E701" s="90"/>
      <c r="F701" s="110"/>
      <c r="G701" s="66" t="str">
        <f t="shared" si="49"/>
        <v/>
      </c>
      <c r="H701" s="66" t="str">
        <f t="shared" si="49"/>
        <v/>
      </c>
    </row>
    <row r="702" spans="2:8" x14ac:dyDescent="0.25">
      <c r="B702" s="86" t="s">
        <v>215</v>
      </c>
      <c r="C702" s="72"/>
      <c r="D702" s="73"/>
      <c r="E702" s="90"/>
      <c r="F702" s="110"/>
      <c r="G702" s="66" t="str">
        <f t="shared" si="49"/>
        <v/>
      </c>
      <c r="H702" s="66" t="str">
        <f t="shared" si="49"/>
        <v/>
      </c>
    </row>
    <row r="703" spans="2:8" x14ac:dyDescent="0.25">
      <c r="B703" s="86"/>
      <c r="C703" s="72" t="s">
        <v>27</v>
      </c>
      <c r="D703" s="73">
        <v>102.2</v>
      </c>
      <c r="E703" s="90"/>
      <c r="F703" s="110">
        <v>37.75</v>
      </c>
      <c r="G703" s="66">
        <f t="shared" si="49"/>
        <v>3858.05</v>
      </c>
      <c r="H703" s="66" t="str">
        <f t="shared" si="49"/>
        <v/>
      </c>
    </row>
    <row r="704" spans="2:8" x14ac:dyDescent="0.25">
      <c r="B704" s="86"/>
      <c r="C704" s="72"/>
      <c r="D704" s="73"/>
      <c r="E704" s="90"/>
      <c r="F704" s="110"/>
      <c r="G704" s="66" t="str">
        <f t="shared" si="49"/>
        <v/>
      </c>
      <c r="H704" s="66" t="str">
        <f t="shared" si="49"/>
        <v/>
      </c>
    </row>
    <row r="705" spans="2:8" x14ac:dyDescent="0.25">
      <c r="B705" s="60" t="s">
        <v>217</v>
      </c>
      <c r="C705" s="72"/>
      <c r="D705" s="73"/>
      <c r="E705" s="90"/>
      <c r="F705" s="110"/>
      <c r="G705" s="66" t="str">
        <f t="shared" si="49"/>
        <v/>
      </c>
      <c r="H705" s="66" t="str">
        <f t="shared" si="49"/>
        <v/>
      </c>
    </row>
    <row r="706" spans="2:8" x14ac:dyDescent="0.25">
      <c r="B706" s="86" t="s">
        <v>203</v>
      </c>
      <c r="C706" s="72"/>
      <c r="D706" s="73"/>
      <c r="E706" s="90"/>
      <c r="F706" s="110"/>
      <c r="G706" s="66" t="str">
        <f t="shared" si="49"/>
        <v/>
      </c>
      <c r="H706" s="66" t="str">
        <f t="shared" si="49"/>
        <v/>
      </c>
    </row>
    <row r="707" spans="2:8" x14ac:dyDescent="0.25">
      <c r="B707" s="86" t="s">
        <v>212</v>
      </c>
      <c r="C707" s="72"/>
      <c r="D707" s="73"/>
      <c r="E707" s="90"/>
      <c r="F707" s="110"/>
      <c r="G707" s="66" t="str">
        <f t="shared" si="49"/>
        <v/>
      </c>
      <c r="H707" s="66" t="str">
        <f t="shared" si="49"/>
        <v/>
      </c>
    </row>
    <row r="708" spans="2:8" ht="30" x14ac:dyDescent="0.25">
      <c r="B708" s="86" t="s">
        <v>206</v>
      </c>
      <c r="C708" s="72"/>
      <c r="D708" s="73"/>
      <c r="E708" s="90"/>
      <c r="F708" s="110"/>
      <c r="G708" s="66" t="str">
        <f t="shared" si="49"/>
        <v/>
      </c>
      <c r="H708" s="66" t="str">
        <f t="shared" si="49"/>
        <v/>
      </c>
    </row>
    <row r="709" spans="2:8" x14ac:dyDescent="0.25">
      <c r="B709" s="86" t="s">
        <v>218</v>
      </c>
      <c r="C709" s="72"/>
      <c r="D709" s="73"/>
      <c r="E709" s="90"/>
      <c r="F709" s="110"/>
      <c r="G709" s="66" t="str">
        <f t="shared" si="49"/>
        <v/>
      </c>
      <c r="H709" s="66" t="str">
        <f t="shared" si="49"/>
        <v/>
      </c>
    </row>
    <row r="710" spans="2:8" x14ac:dyDescent="0.25">
      <c r="B710" s="86" t="s">
        <v>26</v>
      </c>
      <c r="C710" s="87" t="s">
        <v>27</v>
      </c>
      <c r="D710" s="118">
        <v>20.399999999999999</v>
      </c>
      <c r="E710" s="119"/>
      <c r="F710" s="110">
        <v>37.75</v>
      </c>
      <c r="G710" s="66">
        <f t="shared" si="49"/>
        <v>770.09999999999991</v>
      </c>
      <c r="H710" s="66" t="str">
        <f t="shared" si="49"/>
        <v/>
      </c>
    </row>
    <row r="711" spans="2:8" x14ac:dyDescent="0.25">
      <c r="B711" s="86"/>
      <c r="C711" s="72"/>
      <c r="D711" s="73"/>
      <c r="E711" s="90"/>
      <c r="F711" s="110"/>
      <c r="G711" s="66" t="str">
        <f t="shared" si="49"/>
        <v/>
      </c>
      <c r="H711" s="66" t="str">
        <f t="shared" si="49"/>
        <v/>
      </c>
    </row>
    <row r="712" spans="2:8" x14ac:dyDescent="0.25">
      <c r="B712" s="60" t="s">
        <v>219</v>
      </c>
      <c r="C712" s="72"/>
      <c r="D712" s="73"/>
      <c r="E712" s="90"/>
      <c r="F712" s="110"/>
      <c r="G712" s="66" t="str">
        <f t="shared" si="49"/>
        <v/>
      </c>
      <c r="H712" s="66" t="str">
        <f t="shared" si="49"/>
        <v/>
      </c>
    </row>
    <row r="713" spans="2:8" x14ac:dyDescent="0.25">
      <c r="B713" s="86" t="s">
        <v>220</v>
      </c>
      <c r="C713" s="72"/>
      <c r="D713" s="73"/>
      <c r="E713" s="90"/>
      <c r="F713" s="110"/>
      <c r="G713" s="66" t="str">
        <f t="shared" si="49"/>
        <v/>
      </c>
      <c r="H713" s="66" t="str">
        <f t="shared" si="49"/>
        <v/>
      </c>
    </row>
    <row r="714" spans="2:8" x14ac:dyDescent="0.25">
      <c r="B714" s="86" t="s">
        <v>221</v>
      </c>
      <c r="C714" s="72"/>
      <c r="D714" s="73"/>
      <c r="E714" s="90"/>
      <c r="F714" s="110"/>
      <c r="G714" s="66" t="str">
        <f t="shared" si="49"/>
        <v/>
      </c>
      <c r="H714" s="66" t="str">
        <f t="shared" si="49"/>
        <v/>
      </c>
    </row>
    <row r="715" spans="2:8" ht="30" x14ac:dyDescent="0.25">
      <c r="B715" s="86" t="s">
        <v>206</v>
      </c>
      <c r="C715" s="72"/>
      <c r="D715" s="73"/>
      <c r="E715" s="90"/>
      <c r="F715" s="110"/>
      <c r="G715" s="66" t="str">
        <f t="shared" si="49"/>
        <v/>
      </c>
      <c r="H715" s="66" t="str">
        <f t="shared" si="49"/>
        <v/>
      </c>
    </row>
    <row r="716" spans="2:8" x14ac:dyDescent="0.25">
      <c r="B716" s="86" t="s">
        <v>222</v>
      </c>
      <c r="C716" s="72"/>
      <c r="D716" s="73"/>
      <c r="E716" s="90"/>
      <c r="F716" s="110"/>
      <c r="G716" s="66" t="str">
        <f t="shared" si="49"/>
        <v/>
      </c>
      <c r="H716" s="66" t="str">
        <f t="shared" si="49"/>
        <v/>
      </c>
    </row>
    <row r="717" spans="2:8" x14ac:dyDescent="0.25">
      <c r="B717" s="86" t="s">
        <v>26</v>
      </c>
      <c r="C717" s="87" t="s">
        <v>27</v>
      </c>
      <c r="D717" s="120">
        <v>71.42</v>
      </c>
      <c r="E717" s="119"/>
      <c r="F717" s="110">
        <v>47.65</v>
      </c>
      <c r="G717" s="66">
        <f t="shared" si="49"/>
        <v>3403.163</v>
      </c>
      <c r="H717" s="66" t="str">
        <f t="shared" si="49"/>
        <v/>
      </c>
    </row>
    <row r="718" spans="2:8" x14ac:dyDescent="0.25">
      <c r="B718" s="86"/>
      <c r="C718" s="72"/>
      <c r="D718" s="73"/>
      <c r="E718" s="90"/>
      <c r="F718" s="110"/>
      <c r="G718" s="66" t="str">
        <f t="shared" si="49"/>
        <v/>
      </c>
      <c r="H718" s="66" t="str">
        <f t="shared" si="49"/>
        <v/>
      </c>
    </row>
    <row r="719" spans="2:8" x14ac:dyDescent="0.25">
      <c r="B719" s="86" t="s">
        <v>223</v>
      </c>
      <c r="C719" s="72"/>
      <c r="D719" s="73"/>
      <c r="E719" s="90"/>
      <c r="F719" s="110"/>
      <c r="G719" s="66" t="str">
        <f t="shared" si="49"/>
        <v/>
      </c>
      <c r="H719" s="66" t="str">
        <f t="shared" si="49"/>
        <v/>
      </c>
    </row>
    <row r="720" spans="2:8" x14ac:dyDescent="0.25">
      <c r="B720" s="86"/>
      <c r="C720" s="72"/>
      <c r="D720" s="73"/>
      <c r="E720" s="90"/>
      <c r="F720" s="110"/>
      <c r="G720" s="66" t="str">
        <f t="shared" si="49"/>
        <v/>
      </c>
      <c r="H720" s="66" t="str">
        <f t="shared" si="49"/>
        <v/>
      </c>
    </row>
    <row r="721" spans="2:8" x14ac:dyDescent="0.25">
      <c r="B721" s="60" t="s">
        <v>224</v>
      </c>
      <c r="C721" s="72"/>
      <c r="D721" s="73"/>
      <c r="E721" s="90"/>
      <c r="F721" s="110"/>
      <c r="G721" s="66" t="str">
        <f t="shared" si="49"/>
        <v/>
      </c>
      <c r="H721" s="66" t="str">
        <f t="shared" si="49"/>
        <v/>
      </c>
    </row>
    <row r="722" spans="2:8" x14ac:dyDescent="0.25">
      <c r="B722" s="86" t="s">
        <v>203</v>
      </c>
      <c r="C722" s="72"/>
      <c r="D722" s="73"/>
      <c r="E722" s="90"/>
      <c r="F722" s="110"/>
      <c r="G722" s="66" t="str">
        <f t="shared" si="49"/>
        <v/>
      </c>
      <c r="H722" s="66" t="str">
        <f t="shared" si="49"/>
        <v/>
      </c>
    </row>
    <row r="723" spans="2:8" x14ac:dyDescent="0.25">
      <c r="B723" s="86" t="s">
        <v>204</v>
      </c>
      <c r="C723" s="72"/>
      <c r="D723" s="73"/>
      <c r="E723" s="90"/>
      <c r="F723" s="110"/>
      <c r="G723" s="66" t="str">
        <f t="shared" si="49"/>
        <v/>
      </c>
      <c r="H723" s="66" t="str">
        <f t="shared" si="49"/>
        <v/>
      </c>
    </row>
    <row r="724" spans="2:8" ht="30" x14ac:dyDescent="0.25">
      <c r="B724" s="86" t="s">
        <v>206</v>
      </c>
      <c r="C724" s="72"/>
      <c r="D724" s="73"/>
      <c r="E724" s="90"/>
      <c r="F724" s="110"/>
      <c r="G724" s="66" t="str">
        <f t="shared" si="49"/>
        <v/>
      </c>
      <c r="H724" s="66" t="str">
        <f t="shared" si="49"/>
        <v/>
      </c>
    </row>
    <row r="725" spans="2:8" x14ac:dyDescent="0.25">
      <c r="B725" s="86" t="s">
        <v>207</v>
      </c>
      <c r="C725" s="72"/>
      <c r="D725" s="73"/>
      <c r="E725" s="90"/>
      <c r="F725" s="110"/>
      <c r="G725" s="66" t="str">
        <f t="shared" si="49"/>
        <v/>
      </c>
      <c r="H725" s="66" t="str">
        <f t="shared" si="49"/>
        <v/>
      </c>
    </row>
    <row r="726" spans="2:8" x14ac:dyDescent="0.25">
      <c r="B726" s="86" t="s">
        <v>225</v>
      </c>
      <c r="C726" s="72"/>
      <c r="D726" s="73"/>
      <c r="E726" s="90"/>
      <c r="F726" s="110"/>
      <c r="G726" s="66" t="str">
        <f t="shared" si="49"/>
        <v/>
      </c>
      <c r="H726" s="66" t="str">
        <f t="shared" si="49"/>
        <v/>
      </c>
    </row>
    <row r="727" spans="2:8" x14ac:dyDescent="0.25">
      <c r="B727" s="86" t="s">
        <v>26</v>
      </c>
      <c r="C727" s="87" t="s">
        <v>27</v>
      </c>
      <c r="D727" s="118">
        <v>593.74</v>
      </c>
      <c r="E727" s="119"/>
      <c r="F727" s="110">
        <v>42.68</v>
      </c>
      <c r="G727" s="66">
        <f t="shared" si="49"/>
        <v>25340.823199999999</v>
      </c>
      <c r="H727" s="66" t="str">
        <f t="shared" si="49"/>
        <v/>
      </c>
    </row>
    <row r="728" spans="2:8" x14ac:dyDescent="0.25">
      <c r="B728" s="86"/>
      <c r="C728" s="72"/>
      <c r="D728" s="73"/>
      <c r="E728" s="90"/>
      <c r="F728" s="110"/>
      <c r="G728" s="66" t="str">
        <f t="shared" si="49"/>
        <v/>
      </c>
      <c r="H728" s="66" t="str">
        <f t="shared" si="49"/>
        <v/>
      </c>
    </row>
    <row r="729" spans="2:8" x14ac:dyDescent="0.25">
      <c r="B729" s="60" t="s">
        <v>226</v>
      </c>
      <c r="C729" s="72"/>
      <c r="D729" s="73"/>
      <c r="E729" s="90"/>
      <c r="F729" s="110"/>
      <c r="G729" s="66" t="str">
        <f t="shared" si="49"/>
        <v/>
      </c>
      <c r="H729" s="66" t="str">
        <f t="shared" si="49"/>
        <v/>
      </c>
    </row>
    <row r="730" spans="2:8" x14ac:dyDescent="0.25">
      <c r="B730" s="86" t="s">
        <v>203</v>
      </c>
      <c r="C730" s="72"/>
      <c r="D730" s="73"/>
      <c r="E730" s="90"/>
      <c r="F730" s="110"/>
      <c r="G730" s="66" t="str">
        <f t="shared" si="49"/>
        <v/>
      </c>
      <c r="H730" s="66" t="str">
        <f t="shared" si="49"/>
        <v/>
      </c>
    </row>
    <row r="731" spans="2:8" x14ac:dyDescent="0.25">
      <c r="B731" s="86" t="s">
        <v>212</v>
      </c>
      <c r="C731" s="72"/>
      <c r="D731" s="73"/>
      <c r="E731" s="90"/>
      <c r="F731" s="110"/>
      <c r="G731" s="66" t="str">
        <f t="shared" si="49"/>
        <v/>
      </c>
      <c r="H731" s="66" t="str">
        <f t="shared" si="49"/>
        <v/>
      </c>
    </row>
    <row r="732" spans="2:8" ht="30" x14ac:dyDescent="0.25">
      <c r="B732" s="86" t="s">
        <v>206</v>
      </c>
      <c r="C732" s="72"/>
      <c r="D732" s="73"/>
      <c r="E732" s="90"/>
      <c r="F732" s="110"/>
      <c r="G732" s="66" t="str">
        <f t="shared" si="49"/>
        <v/>
      </c>
      <c r="H732" s="66" t="str">
        <f t="shared" si="49"/>
        <v/>
      </c>
    </row>
    <row r="733" spans="2:8" x14ac:dyDescent="0.25">
      <c r="B733" s="86" t="s">
        <v>207</v>
      </c>
      <c r="C733" s="72"/>
      <c r="D733" s="73"/>
      <c r="E733" s="90"/>
      <c r="F733" s="110"/>
      <c r="G733" s="66" t="str">
        <f t="shared" si="49"/>
        <v/>
      </c>
      <c r="H733" s="66" t="str">
        <f t="shared" si="49"/>
        <v/>
      </c>
    </row>
    <row r="734" spans="2:8" x14ac:dyDescent="0.25">
      <c r="B734" s="86" t="s">
        <v>210</v>
      </c>
      <c r="C734" s="72"/>
      <c r="D734" s="73"/>
      <c r="E734" s="90"/>
      <c r="F734" s="110"/>
      <c r="G734" s="66" t="str">
        <f t="shared" ref="G734:H797" si="50">IF(D734=0,"",D734*F734)</f>
        <v/>
      </c>
      <c r="H734" s="66" t="str">
        <f t="shared" si="50"/>
        <v/>
      </c>
    </row>
    <row r="735" spans="2:8" x14ac:dyDescent="0.25">
      <c r="B735" s="86" t="s">
        <v>26</v>
      </c>
      <c r="C735" s="87" t="s">
        <v>27</v>
      </c>
      <c r="D735" s="118">
        <v>169.61000000000004</v>
      </c>
      <c r="E735" s="119"/>
      <c r="F735" s="110">
        <v>42.68</v>
      </c>
      <c r="G735" s="66">
        <f t="shared" si="50"/>
        <v>7238.9548000000013</v>
      </c>
      <c r="H735" s="66" t="str">
        <f t="shared" si="50"/>
        <v/>
      </c>
    </row>
    <row r="736" spans="2:8" x14ac:dyDescent="0.25">
      <c r="B736" s="86"/>
      <c r="C736" s="72"/>
      <c r="D736" s="73"/>
      <c r="E736" s="90"/>
      <c r="F736" s="110"/>
      <c r="G736" s="66" t="str">
        <f t="shared" si="50"/>
        <v/>
      </c>
      <c r="H736" s="66" t="str">
        <f t="shared" si="50"/>
        <v/>
      </c>
    </row>
    <row r="737" spans="2:8" x14ac:dyDescent="0.25">
      <c r="B737" s="60" t="s">
        <v>227</v>
      </c>
      <c r="C737" s="72"/>
      <c r="D737" s="73"/>
      <c r="E737" s="90"/>
      <c r="F737" s="110"/>
      <c r="G737" s="66" t="str">
        <f t="shared" si="50"/>
        <v/>
      </c>
      <c r="H737" s="66" t="str">
        <f t="shared" si="50"/>
        <v/>
      </c>
    </row>
    <row r="738" spans="2:8" x14ac:dyDescent="0.25">
      <c r="B738" s="86" t="s">
        <v>228</v>
      </c>
      <c r="C738" s="72"/>
      <c r="D738" s="73"/>
      <c r="E738" s="90"/>
      <c r="F738" s="110"/>
      <c r="G738" s="66" t="str">
        <f t="shared" si="50"/>
        <v/>
      </c>
      <c r="H738" s="66" t="str">
        <f t="shared" si="50"/>
        <v/>
      </c>
    </row>
    <row r="739" spans="2:8" x14ac:dyDescent="0.25">
      <c r="B739" s="86" t="s">
        <v>212</v>
      </c>
      <c r="C739" s="72"/>
      <c r="D739" s="73"/>
      <c r="E739" s="90"/>
      <c r="F739" s="110"/>
      <c r="G739" s="66" t="str">
        <f t="shared" si="50"/>
        <v/>
      </c>
      <c r="H739" s="66" t="str">
        <f t="shared" si="50"/>
        <v/>
      </c>
    </row>
    <row r="740" spans="2:8" ht="30" x14ac:dyDescent="0.25">
      <c r="B740" s="86" t="s">
        <v>229</v>
      </c>
      <c r="C740" s="72"/>
      <c r="D740" s="73"/>
      <c r="E740" s="90"/>
      <c r="F740" s="110"/>
      <c r="G740" s="66" t="str">
        <f t="shared" si="50"/>
        <v/>
      </c>
      <c r="H740" s="66" t="str">
        <f t="shared" si="50"/>
        <v/>
      </c>
    </row>
    <row r="741" spans="2:8" x14ac:dyDescent="0.25">
      <c r="B741" s="86" t="s">
        <v>207</v>
      </c>
      <c r="C741" s="72"/>
      <c r="D741" s="73"/>
      <c r="E741" s="90"/>
      <c r="F741" s="110"/>
      <c r="G741" s="66" t="str">
        <f t="shared" si="50"/>
        <v/>
      </c>
      <c r="H741" s="66" t="str">
        <f t="shared" si="50"/>
        <v/>
      </c>
    </row>
    <row r="742" spans="2:8" x14ac:dyDescent="0.25">
      <c r="B742" s="86" t="s">
        <v>230</v>
      </c>
      <c r="C742" s="72"/>
      <c r="D742" s="73"/>
      <c r="E742" s="90"/>
      <c r="F742" s="110"/>
      <c r="G742" s="66" t="str">
        <f t="shared" si="50"/>
        <v/>
      </c>
      <c r="H742" s="66" t="str">
        <f t="shared" si="50"/>
        <v/>
      </c>
    </row>
    <row r="743" spans="2:8" x14ac:dyDescent="0.25">
      <c r="B743" s="86" t="s">
        <v>26</v>
      </c>
      <c r="C743" s="87" t="s">
        <v>27</v>
      </c>
      <c r="D743" s="120">
        <v>94.920000000000016</v>
      </c>
      <c r="E743" s="119"/>
      <c r="F743" s="110">
        <v>56.56</v>
      </c>
      <c r="G743" s="66">
        <f t="shared" si="50"/>
        <v>5368.6752000000015</v>
      </c>
      <c r="H743" s="66" t="str">
        <f t="shared" si="50"/>
        <v/>
      </c>
    </row>
    <row r="744" spans="2:8" x14ac:dyDescent="0.25">
      <c r="B744" s="86"/>
      <c r="C744" s="72"/>
      <c r="D744" s="73"/>
      <c r="E744" s="90"/>
      <c r="F744" s="110"/>
      <c r="G744" s="66" t="str">
        <f t="shared" si="50"/>
        <v/>
      </c>
      <c r="H744" s="66" t="str">
        <f t="shared" si="50"/>
        <v/>
      </c>
    </row>
    <row r="745" spans="2:8" x14ac:dyDescent="0.25">
      <c r="B745" s="86" t="s">
        <v>231</v>
      </c>
      <c r="C745" s="72"/>
      <c r="D745" s="73"/>
      <c r="E745" s="90"/>
      <c r="F745" s="110"/>
      <c r="G745" s="66" t="str">
        <f t="shared" si="50"/>
        <v/>
      </c>
      <c r="H745" s="66" t="str">
        <f t="shared" si="50"/>
        <v/>
      </c>
    </row>
    <row r="746" spans="2:8" x14ac:dyDescent="0.25">
      <c r="B746" s="86"/>
      <c r="C746" s="72"/>
      <c r="D746" s="73"/>
      <c r="E746" s="90"/>
      <c r="F746" s="110"/>
      <c r="G746" s="66" t="str">
        <f t="shared" si="50"/>
        <v/>
      </c>
      <c r="H746" s="66" t="str">
        <f t="shared" si="50"/>
        <v/>
      </c>
    </row>
    <row r="747" spans="2:8" x14ac:dyDescent="0.25">
      <c r="B747" s="60" t="s">
        <v>232</v>
      </c>
      <c r="C747" s="72"/>
      <c r="D747" s="73"/>
      <c r="E747" s="90"/>
      <c r="F747" s="110"/>
      <c r="G747" s="66" t="str">
        <f t="shared" si="50"/>
        <v/>
      </c>
      <c r="H747" s="66" t="str">
        <f t="shared" si="50"/>
        <v/>
      </c>
    </row>
    <row r="748" spans="2:8" x14ac:dyDescent="0.25">
      <c r="B748" s="86" t="s">
        <v>203</v>
      </c>
      <c r="C748" s="72"/>
      <c r="D748" s="73"/>
      <c r="E748" s="90"/>
      <c r="F748" s="110"/>
      <c r="G748" s="66" t="str">
        <f t="shared" si="50"/>
        <v/>
      </c>
      <c r="H748" s="66" t="str">
        <f t="shared" si="50"/>
        <v/>
      </c>
    </row>
    <row r="749" spans="2:8" x14ac:dyDescent="0.25">
      <c r="B749" s="86" t="s">
        <v>204</v>
      </c>
      <c r="C749" s="72"/>
      <c r="D749" s="73"/>
      <c r="E749" s="90"/>
      <c r="F749" s="110"/>
      <c r="G749" s="66" t="str">
        <f t="shared" si="50"/>
        <v/>
      </c>
      <c r="H749" s="66" t="str">
        <f t="shared" si="50"/>
        <v/>
      </c>
    </row>
    <row r="750" spans="2:8" ht="30" x14ac:dyDescent="0.25">
      <c r="B750" s="86" t="s">
        <v>206</v>
      </c>
      <c r="C750" s="72"/>
      <c r="D750" s="73"/>
      <c r="E750" s="90"/>
      <c r="F750" s="110"/>
      <c r="G750" s="66" t="str">
        <f t="shared" si="50"/>
        <v/>
      </c>
      <c r="H750" s="66" t="str">
        <f t="shared" si="50"/>
        <v/>
      </c>
    </row>
    <row r="751" spans="2:8" x14ac:dyDescent="0.25">
      <c r="B751" s="86" t="s">
        <v>207</v>
      </c>
      <c r="C751" s="72"/>
      <c r="D751" s="73"/>
      <c r="E751" s="90"/>
      <c r="F751" s="110"/>
      <c r="G751" s="66" t="str">
        <f t="shared" si="50"/>
        <v/>
      </c>
      <c r="H751" s="66" t="str">
        <f t="shared" si="50"/>
        <v/>
      </c>
    </row>
    <row r="752" spans="2:8" x14ac:dyDescent="0.25">
      <c r="B752" s="86" t="s">
        <v>215</v>
      </c>
      <c r="C752" s="72"/>
      <c r="D752" s="73"/>
      <c r="E752" s="90"/>
      <c r="F752" s="110"/>
      <c r="G752" s="66" t="str">
        <f t="shared" si="50"/>
        <v/>
      </c>
      <c r="H752" s="66" t="str">
        <f t="shared" si="50"/>
        <v/>
      </c>
    </row>
    <row r="753" spans="2:8" x14ac:dyDescent="0.25">
      <c r="B753" s="86" t="s">
        <v>26</v>
      </c>
      <c r="C753" s="87" t="s">
        <v>27</v>
      </c>
      <c r="D753" s="118">
        <v>446.08</v>
      </c>
      <c r="E753" s="119"/>
      <c r="F753" s="110">
        <v>42.68</v>
      </c>
      <c r="G753" s="66">
        <f t="shared" si="50"/>
        <v>19038.6944</v>
      </c>
      <c r="H753" s="66" t="str">
        <f t="shared" si="50"/>
        <v/>
      </c>
    </row>
    <row r="754" spans="2:8" x14ac:dyDescent="0.25">
      <c r="B754" s="86"/>
      <c r="C754" s="72"/>
      <c r="D754" s="73"/>
      <c r="E754" s="90"/>
      <c r="F754" s="110"/>
      <c r="G754" s="66" t="str">
        <f t="shared" si="50"/>
        <v/>
      </c>
      <c r="H754" s="66" t="str">
        <f t="shared" si="50"/>
        <v/>
      </c>
    </row>
    <row r="755" spans="2:8" x14ac:dyDescent="0.25">
      <c r="B755" s="60" t="s">
        <v>233</v>
      </c>
      <c r="C755" s="72"/>
      <c r="D755" s="73"/>
      <c r="E755" s="90"/>
      <c r="F755" s="110"/>
      <c r="G755" s="66" t="str">
        <f t="shared" si="50"/>
        <v/>
      </c>
      <c r="H755" s="66" t="str">
        <f t="shared" si="50"/>
        <v/>
      </c>
    </row>
    <row r="756" spans="2:8" x14ac:dyDescent="0.25">
      <c r="B756" s="86" t="s">
        <v>203</v>
      </c>
      <c r="C756" s="72"/>
      <c r="D756" s="73"/>
      <c r="E756" s="90"/>
      <c r="F756" s="110"/>
      <c r="G756" s="66" t="str">
        <f t="shared" si="50"/>
        <v/>
      </c>
      <c r="H756" s="66" t="str">
        <f t="shared" si="50"/>
        <v/>
      </c>
    </row>
    <row r="757" spans="2:8" x14ac:dyDescent="0.25">
      <c r="B757" s="86" t="s">
        <v>212</v>
      </c>
      <c r="C757" s="72"/>
      <c r="D757" s="73"/>
      <c r="E757" s="90"/>
      <c r="F757" s="110"/>
      <c r="G757" s="66" t="str">
        <f t="shared" si="50"/>
        <v/>
      </c>
      <c r="H757" s="66" t="str">
        <f t="shared" si="50"/>
        <v/>
      </c>
    </row>
    <row r="758" spans="2:8" ht="30" x14ac:dyDescent="0.25">
      <c r="B758" s="86" t="s">
        <v>206</v>
      </c>
      <c r="C758" s="72"/>
      <c r="D758" s="73"/>
      <c r="E758" s="90"/>
      <c r="F758" s="110"/>
      <c r="G758" s="66" t="str">
        <f t="shared" si="50"/>
        <v/>
      </c>
      <c r="H758" s="66" t="str">
        <f t="shared" si="50"/>
        <v/>
      </c>
    </row>
    <row r="759" spans="2:8" x14ac:dyDescent="0.25">
      <c r="B759" s="86" t="s">
        <v>207</v>
      </c>
      <c r="C759" s="72"/>
      <c r="D759" s="73"/>
      <c r="E759" s="90"/>
      <c r="F759" s="110"/>
      <c r="G759" s="66" t="str">
        <f t="shared" si="50"/>
        <v/>
      </c>
      <c r="H759" s="66" t="str">
        <f t="shared" si="50"/>
        <v/>
      </c>
    </row>
    <row r="760" spans="2:8" x14ac:dyDescent="0.25">
      <c r="B760" s="86" t="s">
        <v>234</v>
      </c>
      <c r="C760" s="72"/>
      <c r="D760" s="73"/>
      <c r="E760" s="90"/>
      <c r="F760" s="110"/>
      <c r="G760" s="66" t="str">
        <f t="shared" si="50"/>
        <v/>
      </c>
      <c r="H760" s="66" t="str">
        <f t="shared" si="50"/>
        <v/>
      </c>
    </row>
    <row r="761" spans="2:8" x14ac:dyDescent="0.25">
      <c r="B761" s="86" t="s">
        <v>26</v>
      </c>
      <c r="C761" s="87" t="s">
        <v>27</v>
      </c>
      <c r="D761" s="118">
        <v>3073.03</v>
      </c>
      <c r="E761" s="119"/>
      <c r="F761" s="110">
        <v>42.68</v>
      </c>
      <c r="G761" s="66">
        <f t="shared" si="50"/>
        <v>131156.9204</v>
      </c>
      <c r="H761" s="66" t="str">
        <f t="shared" si="50"/>
        <v/>
      </c>
    </row>
    <row r="762" spans="2:8" x14ac:dyDescent="0.25">
      <c r="B762" s="86"/>
      <c r="C762" s="72"/>
      <c r="D762" s="73"/>
      <c r="E762" s="90"/>
      <c r="F762" s="110"/>
      <c r="G762" s="66" t="str">
        <f t="shared" si="50"/>
        <v/>
      </c>
      <c r="H762" s="66" t="str">
        <f t="shared" si="50"/>
        <v/>
      </c>
    </row>
    <row r="763" spans="2:8" x14ac:dyDescent="0.25">
      <c r="B763" s="86" t="s">
        <v>235</v>
      </c>
      <c r="C763" s="72"/>
      <c r="D763" s="73"/>
      <c r="E763" s="90"/>
      <c r="F763" s="110"/>
      <c r="G763" s="66" t="str">
        <f t="shared" si="50"/>
        <v/>
      </c>
      <c r="H763" s="66" t="str">
        <f t="shared" si="50"/>
        <v/>
      </c>
    </row>
    <row r="764" spans="2:8" x14ac:dyDescent="0.25">
      <c r="B764" s="86"/>
      <c r="C764" s="72"/>
      <c r="D764" s="73"/>
      <c r="E764" s="90"/>
      <c r="F764" s="110"/>
      <c r="G764" s="66" t="str">
        <f t="shared" si="50"/>
        <v/>
      </c>
      <c r="H764" s="66" t="str">
        <f t="shared" si="50"/>
        <v/>
      </c>
    </row>
    <row r="765" spans="2:8" x14ac:dyDescent="0.25">
      <c r="B765" s="60" t="s">
        <v>236</v>
      </c>
      <c r="C765" s="72"/>
      <c r="D765" s="73"/>
      <c r="E765" s="90"/>
      <c r="F765" s="110"/>
      <c r="G765" s="66" t="str">
        <f t="shared" si="50"/>
        <v/>
      </c>
      <c r="H765" s="66" t="str">
        <f t="shared" si="50"/>
        <v/>
      </c>
    </row>
    <row r="766" spans="2:8" x14ac:dyDescent="0.25">
      <c r="B766" s="86" t="s">
        <v>228</v>
      </c>
      <c r="C766" s="72"/>
      <c r="D766" s="73"/>
      <c r="E766" s="90"/>
      <c r="F766" s="110"/>
      <c r="G766" s="66" t="str">
        <f t="shared" si="50"/>
        <v/>
      </c>
      <c r="H766" s="66" t="str">
        <f t="shared" si="50"/>
        <v/>
      </c>
    </row>
    <row r="767" spans="2:8" x14ac:dyDescent="0.25">
      <c r="B767" s="86" t="s">
        <v>237</v>
      </c>
      <c r="C767" s="72"/>
      <c r="D767" s="73"/>
      <c r="E767" s="90"/>
      <c r="F767" s="110"/>
      <c r="G767" s="66" t="str">
        <f t="shared" si="50"/>
        <v/>
      </c>
      <c r="H767" s="66" t="str">
        <f t="shared" si="50"/>
        <v/>
      </c>
    </row>
    <row r="768" spans="2:8" ht="30" x14ac:dyDescent="0.25">
      <c r="B768" s="86" t="s">
        <v>229</v>
      </c>
      <c r="C768" s="72"/>
      <c r="D768" s="73"/>
      <c r="E768" s="90"/>
      <c r="F768" s="110"/>
      <c r="G768" s="66" t="str">
        <f t="shared" si="50"/>
        <v/>
      </c>
      <c r="H768" s="66" t="str">
        <f t="shared" si="50"/>
        <v/>
      </c>
    </row>
    <row r="769" spans="2:8" x14ac:dyDescent="0.25">
      <c r="B769" s="86" t="s">
        <v>238</v>
      </c>
      <c r="C769" s="72"/>
      <c r="D769" s="73"/>
      <c r="E769" s="90"/>
      <c r="F769" s="110"/>
      <c r="G769" s="66" t="str">
        <f t="shared" si="50"/>
        <v/>
      </c>
      <c r="H769" s="66" t="str">
        <f t="shared" si="50"/>
        <v/>
      </c>
    </row>
    <row r="770" spans="2:8" x14ac:dyDescent="0.25">
      <c r="B770" s="86" t="s">
        <v>239</v>
      </c>
      <c r="C770" s="72"/>
      <c r="D770" s="73"/>
      <c r="E770" s="90"/>
      <c r="F770" s="110"/>
      <c r="G770" s="66" t="str">
        <f t="shared" si="50"/>
        <v/>
      </c>
      <c r="H770" s="66" t="str">
        <f t="shared" si="50"/>
        <v/>
      </c>
    </row>
    <row r="771" spans="2:8" x14ac:dyDescent="0.25">
      <c r="B771" s="86" t="s">
        <v>26</v>
      </c>
      <c r="C771" s="87" t="s">
        <v>27</v>
      </c>
      <c r="D771" s="118">
        <v>21.42</v>
      </c>
      <c r="E771" s="119"/>
      <c r="F771" s="110">
        <v>58.25</v>
      </c>
      <c r="G771" s="66">
        <f t="shared" si="50"/>
        <v>1247.7150000000001</v>
      </c>
      <c r="H771" s="66" t="str">
        <f t="shared" si="50"/>
        <v/>
      </c>
    </row>
    <row r="772" spans="2:8" x14ac:dyDescent="0.25">
      <c r="B772" s="86"/>
      <c r="C772" s="72"/>
      <c r="D772" s="73"/>
      <c r="E772" s="90"/>
      <c r="F772" s="110"/>
      <c r="G772" s="66" t="str">
        <f t="shared" si="50"/>
        <v/>
      </c>
      <c r="H772" s="66" t="str">
        <f t="shared" si="50"/>
        <v/>
      </c>
    </row>
    <row r="773" spans="2:8" x14ac:dyDescent="0.25">
      <c r="B773" s="60" t="s">
        <v>240</v>
      </c>
      <c r="C773" s="72"/>
      <c r="D773" s="73"/>
      <c r="E773" s="90"/>
      <c r="F773" s="110"/>
      <c r="G773" s="66" t="str">
        <f t="shared" si="50"/>
        <v/>
      </c>
      <c r="H773" s="66" t="str">
        <f t="shared" si="50"/>
        <v/>
      </c>
    </row>
    <row r="774" spans="2:8" x14ac:dyDescent="0.25">
      <c r="B774" s="86" t="s">
        <v>228</v>
      </c>
      <c r="C774" s="72"/>
      <c r="D774" s="73"/>
      <c r="E774" s="90"/>
      <c r="F774" s="110"/>
      <c r="G774" s="66" t="str">
        <f t="shared" si="50"/>
        <v/>
      </c>
      <c r="H774" s="66" t="str">
        <f t="shared" si="50"/>
        <v/>
      </c>
    </row>
    <row r="775" spans="2:8" x14ac:dyDescent="0.25">
      <c r="B775" s="86" t="s">
        <v>221</v>
      </c>
      <c r="C775" s="72"/>
      <c r="D775" s="73"/>
      <c r="E775" s="90"/>
      <c r="F775" s="110"/>
      <c r="G775" s="66" t="str">
        <f t="shared" si="50"/>
        <v/>
      </c>
      <c r="H775" s="66" t="str">
        <f t="shared" si="50"/>
        <v/>
      </c>
    </row>
    <row r="776" spans="2:8" ht="30" x14ac:dyDescent="0.25">
      <c r="B776" s="86" t="s">
        <v>206</v>
      </c>
      <c r="C776" s="72"/>
      <c r="D776" s="73"/>
      <c r="E776" s="90"/>
      <c r="F776" s="110"/>
      <c r="G776" s="66" t="str">
        <f t="shared" si="50"/>
        <v/>
      </c>
      <c r="H776" s="66" t="str">
        <f t="shared" si="50"/>
        <v/>
      </c>
    </row>
    <row r="777" spans="2:8" x14ac:dyDescent="0.25">
      <c r="B777" s="86" t="s">
        <v>210</v>
      </c>
      <c r="C777" s="72"/>
      <c r="D777" s="73"/>
      <c r="E777" s="90"/>
      <c r="F777" s="110"/>
      <c r="G777" s="66" t="str">
        <f t="shared" si="50"/>
        <v/>
      </c>
      <c r="H777" s="66" t="str">
        <f t="shared" si="50"/>
        <v/>
      </c>
    </row>
    <row r="778" spans="2:8" ht="30" x14ac:dyDescent="0.25">
      <c r="B778" s="86" t="s">
        <v>241</v>
      </c>
      <c r="C778" s="72"/>
      <c r="D778" s="73"/>
      <c r="E778" s="90"/>
      <c r="F778" s="110"/>
      <c r="G778" s="66" t="str">
        <f t="shared" si="50"/>
        <v/>
      </c>
      <c r="H778" s="66" t="str">
        <f t="shared" si="50"/>
        <v/>
      </c>
    </row>
    <row r="779" spans="2:8" x14ac:dyDescent="0.25">
      <c r="B779" s="86" t="s">
        <v>26</v>
      </c>
      <c r="C779" s="87" t="s">
        <v>27</v>
      </c>
      <c r="D779" s="120">
        <v>13.939999999999998</v>
      </c>
      <c r="E779" s="119"/>
      <c r="F779" s="110">
        <v>47.65</v>
      </c>
      <c r="G779" s="66">
        <f t="shared" si="50"/>
        <v>664.24099999999987</v>
      </c>
      <c r="H779" s="66" t="str">
        <f t="shared" si="50"/>
        <v/>
      </c>
    </row>
    <row r="780" spans="2:8" x14ac:dyDescent="0.25">
      <c r="B780" s="86"/>
      <c r="C780" s="72"/>
      <c r="D780" s="73"/>
      <c r="E780" s="90"/>
      <c r="F780" s="110"/>
      <c r="G780" s="66" t="str">
        <f t="shared" si="50"/>
        <v/>
      </c>
      <c r="H780" s="66" t="str">
        <f t="shared" si="50"/>
        <v/>
      </c>
    </row>
    <row r="781" spans="2:8" x14ac:dyDescent="0.25">
      <c r="B781" s="86" t="s">
        <v>242</v>
      </c>
      <c r="C781" s="72"/>
      <c r="D781" s="73"/>
      <c r="E781" s="90"/>
      <c r="F781" s="110"/>
      <c r="G781" s="66" t="str">
        <f t="shared" si="50"/>
        <v/>
      </c>
      <c r="H781" s="66" t="str">
        <f t="shared" si="50"/>
        <v/>
      </c>
    </row>
    <row r="782" spans="2:8" x14ac:dyDescent="0.25">
      <c r="B782" s="86"/>
      <c r="C782" s="72"/>
      <c r="D782" s="73"/>
      <c r="E782" s="90"/>
      <c r="F782" s="110"/>
      <c r="G782" s="66" t="str">
        <f t="shared" si="50"/>
        <v/>
      </c>
      <c r="H782" s="66" t="str">
        <f t="shared" si="50"/>
        <v/>
      </c>
    </row>
    <row r="783" spans="2:8" x14ac:dyDescent="0.25">
      <c r="B783" s="86" t="s">
        <v>243</v>
      </c>
      <c r="C783" s="72"/>
      <c r="D783" s="73"/>
      <c r="E783" s="90"/>
      <c r="F783" s="110"/>
      <c r="G783" s="66" t="str">
        <f t="shared" si="50"/>
        <v/>
      </c>
      <c r="H783" s="66" t="str">
        <f t="shared" si="50"/>
        <v/>
      </c>
    </row>
    <row r="784" spans="2:8" x14ac:dyDescent="0.25">
      <c r="B784" s="86"/>
      <c r="C784" s="72"/>
      <c r="D784" s="73"/>
      <c r="E784" s="90"/>
      <c r="F784" s="110"/>
      <c r="G784" s="66" t="str">
        <f t="shared" si="50"/>
        <v/>
      </c>
      <c r="H784" s="66" t="str">
        <f t="shared" si="50"/>
        <v/>
      </c>
    </row>
    <row r="785" spans="2:8" x14ac:dyDescent="0.25">
      <c r="B785" s="60" t="s">
        <v>244</v>
      </c>
      <c r="C785" s="72"/>
      <c r="D785" s="73"/>
      <c r="E785" s="90"/>
      <c r="F785" s="110"/>
      <c r="G785" s="66" t="str">
        <f t="shared" si="50"/>
        <v/>
      </c>
      <c r="H785" s="66" t="str">
        <f t="shared" si="50"/>
        <v/>
      </c>
    </row>
    <row r="786" spans="2:8" x14ac:dyDescent="0.25">
      <c r="B786" s="86" t="s">
        <v>245</v>
      </c>
      <c r="C786" s="72"/>
      <c r="D786" s="73"/>
      <c r="E786" s="90"/>
      <c r="F786" s="110"/>
      <c r="G786" s="66" t="str">
        <f t="shared" si="50"/>
        <v/>
      </c>
      <c r="H786" s="66" t="str">
        <f t="shared" si="50"/>
        <v/>
      </c>
    </row>
    <row r="787" spans="2:8" x14ac:dyDescent="0.25">
      <c r="B787" s="86" t="s">
        <v>246</v>
      </c>
      <c r="C787" s="72"/>
      <c r="D787" s="73"/>
      <c r="E787" s="90"/>
      <c r="F787" s="110"/>
      <c r="G787" s="66" t="str">
        <f t="shared" si="50"/>
        <v/>
      </c>
      <c r="H787" s="66" t="str">
        <f t="shared" si="50"/>
        <v/>
      </c>
    </row>
    <row r="788" spans="2:8" x14ac:dyDescent="0.25">
      <c r="B788" s="86" t="s">
        <v>205</v>
      </c>
      <c r="C788" s="72"/>
      <c r="D788" s="73"/>
      <c r="E788" s="90"/>
      <c r="F788" s="110"/>
      <c r="G788" s="66" t="str">
        <f t="shared" si="50"/>
        <v/>
      </c>
      <c r="H788" s="66" t="str">
        <f t="shared" si="50"/>
        <v/>
      </c>
    </row>
    <row r="789" spans="2:8" ht="30" x14ac:dyDescent="0.25">
      <c r="B789" s="86" t="s">
        <v>247</v>
      </c>
      <c r="C789" s="72"/>
      <c r="D789" s="73"/>
      <c r="E789" s="90"/>
      <c r="F789" s="110"/>
      <c r="G789" s="66" t="str">
        <f t="shared" si="50"/>
        <v/>
      </c>
      <c r="H789" s="66" t="str">
        <f t="shared" si="50"/>
        <v/>
      </c>
    </row>
    <row r="790" spans="2:8" x14ac:dyDescent="0.25">
      <c r="B790" s="86" t="s">
        <v>207</v>
      </c>
      <c r="C790" s="72"/>
      <c r="D790" s="73"/>
      <c r="E790" s="90"/>
      <c r="F790" s="110"/>
      <c r="G790" s="66" t="str">
        <f t="shared" si="50"/>
        <v/>
      </c>
      <c r="H790" s="66" t="str">
        <f t="shared" si="50"/>
        <v/>
      </c>
    </row>
    <row r="791" spans="2:8" x14ac:dyDescent="0.25">
      <c r="B791" s="86" t="s">
        <v>26</v>
      </c>
      <c r="C791" s="87" t="s">
        <v>27</v>
      </c>
      <c r="D791" s="118">
        <v>24.93</v>
      </c>
      <c r="E791" s="119"/>
      <c r="F791" s="110">
        <v>60.1</v>
      </c>
      <c r="G791" s="66">
        <f t="shared" si="50"/>
        <v>1498.2930000000001</v>
      </c>
      <c r="H791" s="66" t="str">
        <f t="shared" si="50"/>
        <v/>
      </c>
    </row>
    <row r="792" spans="2:8" x14ac:dyDescent="0.25">
      <c r="B792" s="86"/>
      <c r="C792" s="72"/>
      <c r="D792" s="73"/>
      <c r="E792" s="90"/>
      <c r="F792" s="110"/>
      <c r="G792" s="66" t="str">
        <f t="shared" si="50"/>
        <v/>
      </c>
      <c r="H792" s="66" t="str">
        <f t="shared" si="50"/>
        <v/>
      </c>
    </row>
    <row r="793" spans="2:8" x14ac:dyDescent="0.25">
      <c r="B793" s="60" t="s">
        <v>248</v>
      </c>
      <c r="C793" s="72"/>
      <c r="D793" s="73"/>
      <c r="E793" s="90"/>
      <c r="F793" s="110"/>
      <c r="G793" s="66" t="str">
        <f t="shared" si="50"/>
        <v/>
      </c>
      <c r="H793" s="66" t="str">
        <f t="shared" si="50"/>
        <v/>
      </c>
    </row>
    <row r="794" spans="2:8" x14ac:dyDescent="0.25">
      <c r="B794" s="86" t="s">
        <v>245</v>
      </c>
      <c r="C794" s="72"/>
      <c r="D794" s="73"/>
      <c r="E794" s="90"/>
      <c r="F794" s="110"/>
      <c r="G794" s="66" t="str">
        <f t="shared" si="50"/>
        <v/>
      </c>
      <c r="H794" s="66" t="str">
        <f t="shared" si="50"/>
        <v/>
      </c>
    </row>
    <row r="795" spans="2:8" x14ac:dyDescent="0.25">
      <c r="B795" s="86" t="s">
        <v>249</v>
      </c>
      <c r="C795" s="72"/>
      <c r="D795" s="73"/>
      <c r="E795" s="90"/>
      <c r="F795" s="110"/>
      <c r="G795" s="66" t="str">
        <f t="shared" si="50"/>
        <v/>
      </c>
      <c r="H795" s="66" t="str">
        <f t="shared" si="50"/>
        <v/>
      </c>
    </row>
    <row r="796" spans="2:8" ht="30" x14ac:dyDescent="0.25">
      <c r="B796" s="86" t="s">
        <v>247</v>
      </c>
      <c r="C796" s="72"/>
      <c r="D796" s="73"/>
      <c r="E796" s="90"/>
      <c r="F796" s="110"/>
      <c r="G796" s="66" t="str">
        <f t="shared" si="50"/>
        <v/>
      </c>
      <c r="H796" s="66" t="str">
        <f t="shared" si="50"/>
        <v/>
      </c>
    </row>
    <row r="797" spans="2:8" x14ac:dyDescent="0.25">
      <c r="B797" s="86" t="s">
        <v>207</v>
      </c>
      <c r="C797" s="72"/>
      <c r="D797" s="73"/>
      <c r="E797" s="90"/>
      <c r="F797" s="110"/>
      <c r="G797" s="66" t="str">
        <f t="shared" si="50"/>
        <v/>
      </c>
      <c r="H797" s="66" t="str">
        <f t="shared" si="50"/>
        <v/>
      </c>
    </row>
    <row r="798" spans="2:8" x14ac:dyDescent="0.25">
      <c r="B798" s="86" t="s">
        <v>26</v>
      </c>
      <c r="C798" s="87" t="s">
        <v>27</v>
      </c>
      <c r="D798" s="118">
        <v>106.795</v>
      </c>
      <c r="E798" s="119"/>
      <c r="F798" s="110">
        <v>60.1</v>
      </c>
      <c r="G798" s="66">
        <f t="shared" ref="G798:H861" si="51">IF(D798=0,"",D798*F798)</f>
        <v>6418.3795</v>
      </c>
      <c r="H798" s="66" t="str">
        <f t="shared" si="51"/>
        <v/>
      </c>
    </row>
    <row r="799" spans="2:8" x14ac:dyDescent="0.25">
      <c r="B799" s="86"/>
      <c r="C799" s="72"/>
      <c r="D799" s="73"/>
      <c r="E799" s="90"/>
      <c r="F799" s="110"/>
      <c r="G799" s="66" t="str">
        <f t="shared" si="51"/>
        <v/>
      </c>
      <c r="H799" s="66" t="str">
        <f t="shared" si="51"/>
        <v/>
      </c>
    </row>
    <row r="800" spans="2:8" x14ac:dyDescent="0.25">
      <c r="B800" s="86" t="s">
        <v>250</v>
      </c>
      <c r="C800" s="72"/>
      <c r="D800" s="73"/>
      <c r="E800" s="90"/>
      <c r="F800" s="110"/>
      <c r="G800" s="66" t="str">
        <f t="shared" si="51"/>
        <v/>
      </c>
      <c r="H800" s="66" t="str">
        <f t="shared" si="51"/>
        <v/>
      </c>
    </row>
    <row r="801" spans="2:8" x14ac:dyDescent="0.25">
      <c r="B801" s="86"/>
      <c r="C801" s="72"/>
      <c r="D801" s="73"/>
      <c r="E801" s="90"/>
      <c r="F801" s="110"/>
      <c r="G801" s="66" t="str">
        <f t="shared" si="51"/>
        <v/>
      </c>
      <c r="H801" s="66" t="str">
        <f t="shared" si="51"/>
        <v/>
      </c>
    </row>
    <row r="802" spans="2:8" x14ac:dyDescent="0.25">
      <c r="B802" s="60" t="s">
        <v>251</v>
      </c>
      <c r="C802" s="72"/>
      <c r="D802" s="73"/>
      <c r="E802" s="90"/>
      <c r="F802" s="110"/>
      <c r="G802" s="66" t="str">
        <f t="shared" si="51"/>
        <v/>
      </c>
      <c r="H802" s="66" t="str">
        <f t="shared" si="51"/>
        <v/>
      </c>
    </row>
    <row r="803" spans="2:8" x14ac:dyDescent="0.25">
      <c r="B803" s="86" t="s">
        <v>245</v>
      </c>
      <c r="C803" s="72"/>
      <c r="D803" s="73"/>
      <c r="E803" s="90"/>
      <c r="F803" s="110"/>
      <c r="G803" s="66" t="str">
        <f t="shared" si="51"/>
        <v/>
      </c>
      <c r="H803" s="66" t="str">
        <f t="shared" si="51"/>
        <v/>
      </c>
    </row>
    <row r="804" spans="2:8" x14ac:dyDescent="0.25">
      <c r="B804" s="86" t="s">
        <v>246</v>
      </c>
      <c r="C804" s="72"/>
      <c r="D804" s="73"/>
      <c r="E804" s="90"/>
      <c r="F804" s="110"/>
      <c r="G804" s="66" t="str">
        <f t="shared" si="51"/>
        <v/>
      </c>
      <c r="H804" s="66" t="str">
        <f t="shared" si="51"/>
        <v/>
      </c>
    </row>
    <row r="805" spans="2:8" ht="30" x14ac:dyDescent="0.25">
      <c r="B805" s="86" t="s">
        <v>247</v>
      </c>
      <c r="C805" s="72"/>
      <c r="D805" s="73"/>
      <c r="E805" s="90"/>
      <c r="F805" s="110"/>
      <c r="G805" s="66" t="str">
        <f t="shared" si="51"/>
        <v/>
      </c>
      <c r="H805" s="66" t="str">
        <f t="shared" si="51"/>
        <v/>
      </c>
    </row>
    <row r="806" spans="2:8" x14ac:dyDescent="0.25">
      <c r="B806" s="86" t="s">
        <v>207</v>
      </c>
      <c r="C806" s="72"/>
      <c r="D806" s="73"/>
      <c r="E806" s="90"/>
      <c r="F806" s="110"/>
      <c r="G806" s="66" t="str">
        <f t="shared" si="51"/>
        <v/>
      </c>
      <c r="H806" s="66" t="str">
        <f t="shared" si="51"/>
        <v/>
      </c>
    </row>
    <row r="807" spans="2:8" x14ac:dyDescent="0.25">
      <c r="B807" s="86" t="s">
        <v>210</v>
      </c>
      <c r="C807" s="72"/>
      <c r="D807" s="73"/>
      <c r="E807" s="90"/>
      <c r="F807" s="110"/>
      <c r="G807" s="66" t="str">
        <f t="shared" si="51"/>
        <v/>
      </c>
      <c r="H807" s="66" t="str">
        <f t="shared" si="51"/>
        <v/>
      </c>
    </row>
    <row r="808" spans="2:8" x14ac:dyDescent="0.25">
      <c r="B808" s="86" t="s">
        <v>26</v>
      </c>
      <c r="C808" s="87" t="s">
        <v>27</v>
      </c>
      <c r="D808" s="118">
        <v>7.919999999999999</v>
      </c>
      <c r="E808" s="119"/>
      <c r="F808" s="110">
        <v>60.1</v>
      </c>
      <c r="G808" s="66">
        <f t="shared" si="51"/>
        <v>475.99199999999996</v>
      </c>
      <c r="H808" s="66" t="str">
        <f t="shared" si="51"/>
        <v/>
      </c>
    </row>
    <row r="809" spans="2:8" x14ac:dyDescent="0.25">
      <c r="B809" s="86"/>
      <c r="C809" s="72"/>
      <c r="D809" s="73"/>
      <c r="E809" s="90"/>
      <c r="F809" s="110"/>
      <c r="G809" s="66" t="str">
        <f t="shared" si="51"/>
        <v/>
      </c>
      <c r="H809" s="66" t="str">
        <f t="shared" si="51"/>
        <v/>
      </c>
    </row>
    <row r="810" spans="2:8" ht="45" x14ac:dyDescent="0.25">
      <c r="B810" s="103" t="s">
        <v>252</v>
      </c>
      <c r="C810" s="121"/>
      <c r="D810" s="122"/>
      <c r="E810" s="123"/>
      <c r="F810" s="124"/>
      <c r="G810" s="66" t="str">
        <f t="shared" si="51"/>
        <v/>
      </c>
      <c r="H810" s="66" t="str">
        <f t="shared" si="51"/>
        <v/>
      </c>
    </row>
    <row r="811" spans="2:8" ht="30" x14ac:dyDescent="0.25">
      <c r="B811" s="103" t="s">
        <v>253</v>
      </c>
      <c r="C811" s="72"/>
      <c r="D811" s="73"/>
      <c r="E811" s="90"/>
      <c r="F811" s="110"/>
      <c r="G811" s="66" t="str">
        <f t="shared" si="51"/>
        <v/>
      </c>
      <c r="H811" s="66" t="str">
        <f t="shared" si="51"/>
        <v/>
      </c>
    </row>
    <row r="812" spans="2:8" x14ac:dyDescent="0.25">
      <c r="B812" s="103"/>
      <c r="C812" s="72"/>
      <c r="D812" s="73"/>
      <c r="E812" s="90"/>
      <c r="F812" s="110"/>
      <c r="G812" s="66" t="str">
        <f t="shared" si="51"/>
        <v/>
      </c>
      <c r="H812" s="66" t="str">
        <f t="shared" si="51"/>
        <v/>
      </c>
    </row>
    <row r="813" spans="2:8" x14ac:dyDescent="0.25">
      <c r="B813" s="86" t="s">
        <v>254</v>
      </c>
      <c r="C813" s="72"/>
      <c r="D813" s="73"/>
      <c r="E813" s="90"/>
      <c r="F813" s="110"/>
      <c r="G813" s="66" t="str">
        <f t="shared" si="51"/>
        <v/>
      </c>
      <c r="H813" s="66" t="str">
        <f t="shared" si="51"/>
        <v/>
      </c>
    </row>
    <row r="814" spans="2:8" x14ac:dyDescent="0.25">
      <c r="B814" s="86"/>
      <c r="C814" s="72"/>
      <c r="D814" s="73"/>
      <c r="E814" s="90"/>
      <c r="F814" s="110"/>
      <c r="G814" s="66" t="str">
        <f t="shared" si="51"/>
        <v/>
      </c>
      <c r="H814" s="66" t="str">
        <f t="shared" si="51"/>
        <v/>
      </c>
    </row>
    <row r="815" spans="2:8" x14ac:dyDescent="0.25">
      <c r="B815" s="86" t="s">
        <v>255</v>
      </c>
      <c r="C815" s="87"/>
      <c r="D815" s="118"/>
      <c r="E815" s="119"/>
      <c r="F815" s="110"/>
      <c r="G815" s="66" t="str">
        <f t="shared" si="51"/>
        <v/>
      </c>
      <c r="H815" s="66" t="str">
        <f t="shared" si="51"/>
        <v/>
      </c>
    </row>
    <row r="816" spans="2:8" ht="30" x14ac:dyDescent="0.25">
      <c r="B816" s="86" t="s">
        <v>256</v>
      </c>
      <c r="C816" s="87"/>
      <c r="D816" s="118"/>
      <c r="E816" s="119"/>
      <c r="F816" s="110"/>
      <c r="G816" s="66" t="str">
        <f t="shared" si="51"/>
        <v/>
      </c>
      <c r="H816" s="66" t="str">
        <f t="shared" si="51"/>
        <v/>
      </c>
    </row>
    <row r="817" spans="2:8" x14ac:dyDescent="0.25">
      <c r="B817" s="86"/>
      <c r="C817" s="87" t="s">
        <v>27</v>
      </c>
      <c r="D817" s="118">
        <v>902</v>
      </c>
      <c r="E817" s="119"/>
      <c r="F817" s="110">
        <v>29.25</v>
      </c>
      <c r="G817" s="66">
        <f t="shared" si="51"/>
        <v>26383.5</v>
      </c>
      <c r="H817" s="66" t="str">
        <f t="shared" si="51"/>
        <v/>
      </c>
    </row>
    <row r="818" spans="2:8" x14ac:dyDescent="0.25">
      <c r="B818" s="86"/>
      <c r="C818" s="72"/>
      <c r="D818" s="73"/>
      <c r="E818" s="90"/>
      <c r="F818" s="110"/>
      <c r="G818" s="66" t="str">
        <f t="shared" si="51"/>
        <v/>
      </c>
      <c r="H818" s="66" t="str">
        <f t="shared" si="51"/>
        <v/>
      </c>
    </row>
    <row r="819" spans="2:8" x14ac:dyDescent="0.25">
      <c r="B819" s="86" t="s">
        <v>257</v>
      </c>
      <c r="C819" s="72"/>
      <c r="D819" s="73"/>
      <c r="E819" s="90"/>
      <c r="F819" s="110"/>
      <c r="G819" s="66" t="str">
        <f t="shared" si="51"/>
        <v/>
      </c>
      <c r="H819" s="66" t="str">
        <f t="shared" si="51"/>
        <v/>
      </c>
    </row>
    <row r="820" spans="2:8" x14ac:dyDescent="0.25">
      <c r="B820" s="86"/>
      <c r="C820" s="72"/>
      <c r="D820" s="73"/>
      <c r="E820" s="90"/>
      <c r="F820" s="110"/>
      <c r="G820" s="66" t="str">
        <f t="shared" si="51"/>
        <v/>
      </c>
      <c r="H820" s="66" t="str">
        <f t="shared" si="51"/>
        <v/>
      </c>
    </row>
    <row r="821" spans="2:8" x14ac:dyDescent="0.25">
      <c r="B821" s="60" t="s">
        <v>258</v>
      </c>
      <c r="C821" s="72"/>
      <c r="D821" s="73"/>
      <c r="E821" s="90"/>
      <c r="F821" s="110"/>
      <c r="G821" s="66" t="str">
        <f t="shared" si="51"/>
        <v/>
      </c>
      <c r="H821" s="66" t="str">
        <f t="shared" si="51"/>
        <v/>
      </c>
    </row>
    <row r="822" spans="2:8" x14ac:dyDescent="0.25">
      <c r="B822" s="86" t="s">
        <v>259</v>
      </c>
      <c r="C822" s="72"/>
      <c r="D822" s="73"/>
      <c r="E822" s="90"/>
      <c r="F822" s="110"/>
      <c r="G822" s="66" t="str">
        <f t="shared" si="51"/>
        <v/>
      </c>
      <c r="H822" s="66" t="str">
        <f t="shared" si="51"/>
        <v/>
      </c>
    </row>
    <row r="823" spans="2:8" x14ac:dyDescent="0.25">
      <c r="B823" s="86" t="s">
        <v>204</v>
      </c>
      <c r="C823" s="72"/>
      <c r="D823" s="73"/>
      <c r="E823" s="90"/>
      <c r="F823" s="110"/>
      <c r="G823" s="66" t="str">
        <f t="shared" si="51"/>
        <v/>
      </c>
      <c r="H823" s="66" t="str">
        <f t="shared" si="51"/>
        <v/>
      </c>
    </row>
    <row r="824" spans="2:8" x14ac:dyDescent="0.25">
      <c r="B824" s="86" t="s">
        <v>260</v>
      </c>
      <c r="C824" s="72"/>
      <c r="D824" s="73"/>
      <c r="E824" s="90"/>
      <c r="F824" s="110"/>
      <c r="G824" s="66" t="str">
        <f t="shared" si="51"/>
        <v/>
      </c>
      <c r="H824" s="66" t="str">
        <f t="shared" si="51"/>
        <v/>
      </c>
    </row>
    <row r="825" spans="2:8" ht="30" x14ac:dyDescent="0.25">
      <c r="B825" s="86" t="s">
        <v>261</v>
      </c>
      <c r="C825" s="72"/>
      <c r="D825" s="73"/>
      <c r="E825" s="90"/>
      <c r="F825" s="110"/>
      <c r="G825" s="66" t="str">
        <f t="shared" si="51"/>
        <v/>
      </c>
      <c r="H825" s="66" t="str">
        <f t="shared" si="51"/>
        <v/>
      </c>
    </row>
    <row r="826" spans="2:8" x14ac:dyDescent="0.25">
      <c r="B826" s="86" t="s">
        <v>207</v>
      </c>
      <c r="C826" s="87" t="s">
        <v>27</v>
      </c>
      <c r="D826" s="118">
        <v>49.319999999999993</v>
      </c>
      <c r="E826" s="90"/>
      <c r="F826" s="110">
        <v>32.32</v>
      </c>
      <c r="G826" s="66">
        <f t="shared" si="51"/>
        <v>1594.0223999999998</v>
      </c>
      <c r="H826" s="66" t="str">
        <f t="shared" si="51"/>
        <v/>
      </c>
    </row>
    <row r="827" spans="2:8" x14ac:dyDescent="0.25">
      <c r="B827" s="60" t="s">
        <v>262</v>
      </c>
      <c r="C827" s="72"/>
      <c r="D827" s="73"/>
      <c r="E827" s="90"/>
      <c r="F827" s="110"/>
      <c r="G827" s="66" t="str">
        <f t="shared" si="51"/>
        <v/>
      </c>
      <c r="H827" s="66" t="str">
        <f t="shared" si="51"/>
        <v/>
      </c>
    </row>
    <row r="828" spans="2:8" x14ac:dyDescent="0.25">
      <c r="B828" s="86" t="s">
        <v>259</v>
      </c>
      <c r="C828" s="72"/>
      <c r="D828" s="73"/>
      <c r="E828" s="90"/>
      <c r="F828" s="110"/>
      <c r="G828" s="66" t="str">
        <f t="shared" si="51"/>
        <v/>
      </c>
      <c r="H828" s="66" t="str">
        <f t="shared" si="51"/>
        <v/>
      </c>
    </row>
    <row r="829" spans="2:8" x14ac:dyDescent="0.25">
      <c r="B829" s="86" t="s">
        <v>263</v>
      </c>
      <c r="C829" s="72"/>
      <c r="D829" s="73"/>
      <c r="E829" s="90"/>
      <c r="F829" s="110"/>
      <c r="G829" s="66" t="str">
        <f t="shared" si="51"/>
        <v/>
      </c>
      <c r="H829" s="66" t="str">
        <f t="shared" si="51"/>
        <v/>
      </c>
    </row>
    <row r="830" spans="2:8" ht="30" x14ac:dyDescent="0.25">
      <c r="B830" s="86" t="s">
        <v>261</v>
      </c>
      <c r="C830" s="72"/>
      <c r="D830" s="73"/>
      <c r="E830" s="90"/>
      <c r="F830" s="110"/>
      <c r="G830" s="66" t="str">
        <f t="shared" si="51"/>
        <v/>
      </c>
      <c r="H830" s="66" t="str">
        <f t="shared" si="51"/>
        <v/>
      </c>
    </row>
    <row r="831" spans="2:8" x14ac:dyDescent="0.25">
      <c r="B831" s="86" t="s">
        <v>207</v>
      </c>
      <c r="C831" s="72"/>
      <c r="D831" s="73"/>
      <c r="E831" s="90"/>
      <c r="F831" s="110"/>
      <c r="G831" s="66" t="str">
        <f t="shared" si="51"/>
        <v/>
      </c>
      <c r="H831" s="66" t="str">
        <f t="shared" si="51"/>
        <v/>
      </c>
    </row>
    <row r="832" spans="2:8" x14ac:dyDescent="0.25">
      <c r="B832" s="86"/>
      <c r="C832" s="72"/>
      <c r="D832" s="73"/>
      <c r="E832" s="90"/>
      <c r="F832" s="110"/>
      <c r="G832" s="66" t="str">
        <f t="shared" si="51"/>
        <v/>
      </c>
      <c r="H832" s="66" t="str">
        <f t="shared" si="51"/>
        <v/>
      </c>
    </row>
    <row r="833" spans="2:8" x14ac:dyDescent="0.25">
      <c r="B833" s="86" t="s">
        <v>264</v>
      </c>
      <c r="C833" s="87" t="s">
        <v>27</v>
      </c>
      <c r="D833" s="120">
        <v>4.6875</v>
      </c>
      <c r="E833" s="90"/>
      <c r="F833" s="110">
        <v>32.32</v>
      </c>
      <c r="G833" s="66">
        <f t="shared" si="51"/>
        <v>151.5</v>
      </c>
      <c r="H833" s="66" t="str">
        <f t="shared" si="51"/>
        <v/>
      </c>
    </row>
    <row r="834" spans="2:8" x14ac:dyDescent="0.25">
      <c r="B834" s="86" t="s">
        <v>265</v>
      </c>
      <c r="C834" s="72"/>
      <c r="D834" s="73"/>
      <c r="E834" s="90"/>
      <c r="F834" s="110"/>
      <c r="G834" s="66" t="str">
        <f t="shared" si="51"/>
        <v/>
      </c>
      <c r="H834" s="66" t="str">
        <f t="shared" si="51"/>
        <v/>
      </c>
    </row>
    <row r="835" spans="2:8" x14ac:dyDescent="0.25">
      <c r="B835" s="86" t="s">
        <v>26</v>
      </c>
      <c r="C835" s="87" t="s">
        <v>27</v>
      </c>
      <c r="D835" s="118">
        <v>20.125</v>
      </c>
      <c r="E835" s="119"/>
      <c r="F835" s="110">
        <v>32.32</v>
      </c>
      <c r="G835" s="66">
        <f t="shared" si="51"/>
        <v>650.44000000000005</v>
      </c>
      <c r="H835" s="66" t="str">
        <f t="shared" si="51"/>
        <v/>
      </c>
    </row>
    <row r="836" spans="2:8" x14ac:dyDescent="0.25">
      <c r="B836" s="86"/>
      <c r="C836" s="72"/>
      <c r="D836" s="73"/>
      <c r="E836" s="90"/>
      <c r="F836" s="110"/>
      <c r="G836" s="66" t="str">
        <f t="shared" si="51"/>
        <v/>
      </c>
      <c r="H836" s="66" t="str">
        <f t="shared" si="51"/>
        <v/>
      </c>
    </row>
    <row r="837" spans="2:8" x14ac:dyDescent="0.25">
      <c r="B837" s="60" t="s">
        <v>266</v>
      </c>
      <c r="C837" s="72"/>
      <c r="D837" s="73"/>
      <c r="E837" s="90"/>
      <c r="F837" s="110"/>
      <c r="G837" s="66" t="str">
        <f t="shared" si="51"/>
        <v/>
      </c>
      <c r="H837" s="66" t="str">
        <f t="shared" si="51"/>
        <v/>
      </c>
    </row>
    <row r="838" spans="2:8" x14ac:dyDescent="0.25">
      <c r="B838" s="86" t="s">
        <v>259</v>
      </c>
      <c r="C838" s="72"/>
      <c r="D838" s="73"/>
      <c r="E838" s="90"/>
      <c r="F838" s="110"/>
      <c r="G838" s="66" t="str">
        <f t="shared" si="51"/>
        <v/>
      </c>
      <c r="H838" s="66" t="str">
        <f t="shared" si="51"/>
        <v/>
      </c>
    </row>
    <row r="839" spans="2:8" ht="30" x14ac:dyDescent="0.25">
      <c r="B839" s="86" t="s">
        <v>261</v>
      </c>
      <c r="C839" s="72"/>
      <c r="D839" s="73"/>
      <c r="E839" s="90"/>
      <c r="F839" s="110"/>
      <c r="G839" s="66" t="str">
        <f t="shared" si="51"/>
        <v/>
      </c>
      <c r="H839" s="66" t="str">
        <f t="shared" si="51"/>
        <v/>
      </c>
    </row>
    <row r="840" spans="2:8" x14ac:dyDescent="0.25">
      <c r="B840" s="86" t="s">
        <v>207</v>
      </c>
      <c r="C840" s="72"/>
      <c r="D840" s="73"/>
      <c r="E840" s="90"/>
      <c r="F840" s="110"/>
      <c r="G840" s="66" t="str">
        <f t="shared" si="51"/>
        <v/>
      </c>
      <c r="H840" s="66" t="str">
        <f t="shared" si="51"/>
        <v/>
      </c>
    </row>
    <row r="841" spans="2:8" x14ac:dyDescent="0.25">
      <c r="B841" s="86"/>
      <c r="C841" s="72"/>
      <c r="D841" s="73"/>
      <c r="E841" s="90"/>
      <c r="F841" s="110"/>
      <c r="G841" s="66" t="str">
        <f t="shared" si="51"/>
        <v/>
      </c>
      <c r="H841" s="66" t="str">
        <f t="shared" si="51"/>
        <v/>
      </c>
    </row>
    <row r="842" spans="2:8" x14ac:dyDescent="0.25">
      <c r="B842" s="86" t="s">
        <v>267</v>
      </c>
      <c r="C842" s="72"/>
      <c r="D842" s="73"/>
      <c r="E842" s="90"/>
      <c r="F842" s="110"/>
      <c r="G842" s="66" t="str">
        <f t="shared" si="51"/>
        <v/>
      </c>
      <c r="H842" s="66" t="str">
        <f t="shared" si="51"/>
        <v/>
      </c>
    </row>
    <row r="843" spans="2:8" x14ac:dyDescent="0.25">
      <c r="B843" s="86" t="s">
        <v>26</v>
      </c>
      <c r="C843" s="87" t="s">
        <v>27</v>
      </c>
      <c r="D843" s="118">
        <v>20.16</v>
      </c>
      <c r="E843" s="119"/>
      <c r="F843" s="110">
        <v>32.32</v>
      </c>
      <c r="G843" s="66">
        <f t="shared" si="51"/>
        <v>651.57119999999998</v>
      </c>
      <c r="H843" s="66" t="str">
        <f t="shared" si="51"/>
        <v/>
      </c>
    </row>
    <row r="844" spans="2:8" x14ac:dyDescent="0.25">
      <c r="B844" s="86"/>
      <c r="C844" s="72"/>
      <c r="D844" s="73"/>
      <c r="E844" s="90"/>
      <c r="F844" s="110"/>
      <c r="G844" s="66" t="str">
        <f t="shared" si="51"/>
        <v/>
      </c>
      <c r="H844" s="66" t="str">
        <f t="shared" si="51"/>
        <v/>
      </c>
    </row>
    <row r="845" spans="2:8" x14ac:dyDescent="0.25">
      <c r="B845" s="86" t="s">
        <v>265</v>
      </c>
      <c r="C845" s="72"/>
      <c r="D845" s="73"/>
      <c r="E845" s="90"/>
      <c r="F845" s="110"/>
      <c r="G845" s="66" t="str">
        <f t="shared" si="51"/>
        <v/>
      </c>
      <c r="H845" s="66" t="str">
        <f t="shared" si="51"/>
        <v/>
      </c>
    </row>
    <row r="846" spans="2:8" x14ac:dyDescent="0.25">
      <c r="B846" s="86" t="s">
        <v>26</v>
      </c>
      <c r="C846" s="87" t="s">
        <v>27</v>
      </c>
      <c r="D846" s="120">
        <v>6.27</v>
      </c>
      <c r="E846" s="119"/>
      <c r="F846" s="110">
        <v>41.15</v>
      </c>
      <c r="G846" s="66">
        <f t="shared" si="51"/>
        <v>258.01049999999998</v>
      </c>
      <c r="H846" s="66" t="str">
        <f t="shared" si="51"/>
        <v/>
      </c>
    </row>
    <row r="847" spans="2:8" x14ac:dyDescent="0.25">
      <c r="B847" s="86"/>
      <c r="C847" s="72"/>
      <c r="D847" s="73"/>
      <c r="E847" s="90"/>
      <c r="F847" s="110"/>
      <c r="G847" s="66" t="str">
        <f t="shared" si="51"/>
        <v/>
      </c>
      <c r="H847" s="66" t="str">
        <f t="shared" si="51"/>
        <v/>
      </c>
    </row>
    <row r="848" spans="2:8" x14ac:dyDescent="0.25">
      <c r="B848" s="86" t="s">
        <v>268</v>
      </c>
      <c r="C848" s="72"/>
      <c r="D848" s="73"/>
      <c r="E848" s="90"/>
      <c r="F848" s="110"/>
      <c r="G848" s="66" t="str">
        <f t="shared" si="51"/>
        <v/>
      </c>
      <c r="H848" s="66" t="str">
        <f t="shared" si="51"/>
        <v/>
      </c>
    </row>
    <row r="849" spans="2:8" x14ac:dyDescent="0.25">
      <c r="B849" s="86" t="s">
        <v>26</v>
      </c>
      <c r="C849" s="87" t="s">
        <v>27</v>
      </c>
      <c r="D849" s="118">
        <v>9.34</v>
      </c>
      <c r="E849" s="119"/>
      <c r="F849" s="110">
        <v>41.15</v>
      </c>
      <c r="G849" s="66">
        <f t="shared" si="51"/>
        <v>384.34100000000001</v>
      </c>
      <c r="H849" s="66" t="str">
        <f t="shared" si="51"/>
        <v/>
      </c>
    </row>
    <row r="850" spans="2:8" x14ac:dyDescent="0.25">
      <c r="B850" s="86"/>
      <c r="C850" s="72"/>
      <c r="D850" s="73"/>
      <c r="E850" s="90"/>
      <c r="F850" s="110"/>
      <c r="G850" s="66" t="str">
        <f t="shared" si="51"/>
        <v/>
      </c>
      <c r="H850" s="66" t="str">
        <f t="shared" si="51"/>
        <v/>
      </c>
    </row>
    <row r="851" spans="2:8" x14ac:dyDescent="0.25">
      <c r="B851" s="86" t="s">
        <v>269</v>
      </c>
      <c r="C851" s="72"/>
      <c r="D851" s="73"/>
      <c r="E851" s="90"/>
      <c r="F851" s="110"/>
      <c r="G851" s="66" t="str">
        <f t="shared" si="51"/>
        <v/>
      </c>
      <c r="H851" s="66" t="str">
        <f t="shared" si="51"/>
        <v/>
      </c>
    </row>
    <row r="852" spans="2:8" x14ac:dyDescent="0.25">
      <c r="B852" s="86" t="s">
        <v>26</v>
      </c>
      <c r="C852" s="87" t="s">
        <v>27</v>
      </c>
      <c r="D852" s="120">
        <v>4.2</v>
      </c>
      <c r="E852" s="119"/>
      <c r="F852" s="110">
        <v>41.15</v>
      </c>
      <c r="G852" s="66">
        <f t="shared" si="51"/>
        <v>172.83</v>
      </c>
      <c r="H852" s="66" t="str">
        <f t="shared" si="51"/>
        <v/>
      </c>
    </row>
    <row r="853" spans="2:8" x14ac:dyDescent="0.25">
      <c r="B853" s="86"/>
      <c r="C853" s="72"/>
      <c r="D853" s="73"/>
      <c r="E853" s="90"/>
      <c r="F853" s="110"/>
      <c r="G853" s="66" t="str">
        <f t="shared" si="51"/>
        <v/>
      </c>
      <c r="H853" s="66" t="str">
        <f t="shared" si="51"/>
        <v/>
      </c>
    </row>
    <row r="854" spans="2:8" x14ac:dyDescent="0.25">
      <c r="B854" s="86" t="s">
        <v>270</v>
      </c>
      <c r="C854" s="72"/>
      <c r="D854" s="73"/>
      <c r="E854" s="90"/>
      <c r="F854" s="110"/>
      <c r="G854" s="66" t="str">
        <f t="shared" si="51"/>
        <v/>
      </c>
      <c r="H854" s="66" t="str">
        <f t="shared" si="51"/>
        <v/>
      </c>
    </row>
    <row r="855" spans="2:8" x14ac:dyDescent="0.25">
      <c r="B855" s="86"/>
      <c r="C855" s="72"/>
      <c r="D855" s="73"/>
      <c r="E855" s="90"/>
      <c r="F855" s="110"/>
      <c r="G855" s="66" t="str">
        <f t="shared" si="51"/>
        <v/>
      </c>
      <c r="H855" s="66" t="str">
        <f t="shared" si="51"/>
        <v/>
      </c>
    </row>
    <row r="856" spans="2:8" x14ac:dyDescent="0.25">
      <c r="B856" s="60" t="s">
        <v>271</v>
      </c>
      <c r="C856" s="72"/>
      <c r="D856" s="73"/>
      <c r="E856" s="90"/>
      <c r="F856" s="110"/>
      <c r="G856" s="66" t="str">
        <f t="shared" si="51"/>
        <v/>
      </c>
      <c r="H856" s="66" t="str">
        <f t="shared" si="51"/>
        <v/>
      </c>
    </row>
    <row r="857" spans="2:8" x14ac:dyDescent="0.25">
      <c r="B857" s="86" t="s">
        <v>259</v>
      </c>
      <c r="C857" s="72"/>
      <c r="D857" s="73"/>
      <c r="E857" s="90"/>
      <c r="F857" s="110"/>
      <c r="G857" s="66" t="str">
        <f t="shared" si="51"/>
        <v/>
      </c>
      <c r="H857" s="66" t="str">
        <f t="shared" si="51"/>
        <v/>
      </c>
    </row>
    <row r="858" spans="2:8" x14ac:dyDescent="0.25">
      <c r="B858" s="86" t="s">
        <v>272</v>
      </c>
      <c r="C858" s="72"/>
      <c r="D858" s="73"/>
      <c r="E858" s="90"/>
      <c r="F858" s="110"/>
      <c r="G858" s="66" t="str">
        <f t="shared" si="51"/>
        <v/>
      </c>
      <c r="H858" s="66" t="str">
        <f t="shared" si="51"/>
        <v/>
      </c>
    </row>
    <row r="859" spans="2:8" ht="30" x14ac:dyDescent="0.25">
      <c r="B859" s="86" t="s">
        <v>261</v>
      </c>
      <c r="C859" s="72"/>
      <c r="D859" s="73"/>
      <c r="E859" s="90"/>
      <c r="F859" s="110"/>
      <c r="G859" s="66" t="str">
        <f t="shared" si="51"/>
        <v/>
      </c>
      <c r="H859" s="66" t="str">
        <f t="shared" si="51"/>
        <v/>
      </c>
    </row>
    <row r="860" spans="2:8" x14ac:dyDescent="0.25">
      <c r="B860" s="86" t="s">
        <v>273</v>
      </c>
      <c r="C860" s="72"/>
      <c r="D860" s="73"/>
      <c r="E860" s="90"/>
      <c r="F860" s="110"/>
      <c r="G860" s="66" t="str">
        <f t="shared" si="51"/>
        <v/>
      </c>
      <c r="H860" s="66" t="str">
        <f t="shared" si="51"/>
        <v/>
      </c>
    </row>
    <row r="861" spans="2:8" x14ac:dyDescent="0.25">
      <c r="B861" s="86" t="s">
        <v>26</v>
      </c>
      <c r="C861" s="87" t="s">
        <v>27</v>
      </c>
      <c r="D861" s="118">
        <v>13.17</v>
      </c>
      <c r="E861" s="119"/>
      <c r="F861" s="110">
        <v>44.35</v>
      </c>
      <c r="G861" s="66">
        <f t="shared" si="51"/>
        <v>584.08950000000004</v>
      </c>
      <c r="H861" s="66" t="str">
        <f t="shared" si="51"/>
        <v/>
      </c>
    </row>
    <row r="862" spans="2:8" x14ac:dyDescent="0.25">
      <c r="B862" s="86"/>
      <c r="C862" s="87"/>
      <c r="D862" s="118"/>
      <c r="E862" s="119"/>
      <c r="F862" s="110"/>
      <c r="G862" s="66" t="str">
        <f t="shared" ref="G862:H867" si="52">IF(D862=0,"",D862*F862)</f>
        <v/>
      </c>
      <c r="H862" s="66" t="str">
        <f t="shared" si="52"/>
        <v/>
      </c>
    </row>
    <row r="863" spans="2:8" x14ac:dyDescent="0.25">
      <c r="B863" s="60" t="s">
        <v>274</v>
      </c>
      <c r="C863" s="72"/>
      <c r="D863" s="73"/>
      <c r="E863" s="90"/>
      <c r="F863" s="110"/>
      <c r="G863" s="66" t="str">
        <f t="shared" si="52"/>
        <v/>
      </c>
      <c r="H863" s="66" t="str">
        <f t="shared" si="52"/>
        <v/>
      </c>
    </row>
    <row r="864" spans="2:8" x14ac:dyDescent="0.25">
      <c r="B864" s="86" t="s">
        <v>259</v>
      </c>
      <c r="C864" s="72"/>
      <c r="D864" s="73"/>
      <c r="E864" s="90"/>
      <c r="F864" s="110"/>
      <c r="G864" s="66" t="str">
        <f t="shared" si="52"/>
        <v/>
      </c>
      <c r="H864" s="66" t="str">
        <f t="shared" si="52"/>
        <v/>
      </c>
    </row>
    <row r="865" spans="2:8" ht="30" x14ac:dyDescent="0.25">
      <c r="B865" s="86" t="s">
        <v>261</v>
      </c>
      <c r="C865" s="72"/>
      <c r="D865" s="73"/>
      <c r="E865" s="90"/>
      <c r="F865" s="110"/>
      <c r="G865" s="66" t="str">
        <f t="shared" si="52"/>
        <v/>
      </c>
      <c r="H865" s="66" t="str">
        <f t="shared" si="52"/>
        <v/>
      </c>
    </row>
    <row r="866" spans="2:8" x14ac:dyDescent="0.25">
      <c r="B866" s="86" t="s">
        <v>273</v>
      </c>
      <c r="C866" s="72"/>
      <c r="D866" s="73"/>
      <c r="E866" s="90"/>
      <c r="F866" s="110"/>
      <c r="G866" s="66" t="str">
        <f t="shared" si="52"/>
        <v/>
      </c>
      <c r="H866" s="66" t="str">
        <f t="shared" si="52"/>
        <v/>
      </c>
    </row>
    <row r="867" spans="2:8" x14ac:dyDescent="0.25">
      <c r="B867" s="98" t="s">
        <v>26</v>
      </c>
      <c r="C867" s="137" t="s">
        <v>27</v>
      </c>
      <c r="D867" s="138">
        <v>205</v>
      </c>
      <c r="E867" s="139"/>
      <c r="F867" s="135">
        <v>44.35</v>
      </c>
      <c r="G867" s="67">
        <f t="shared" si="52"/>
        <v>9091.75</v>
      </c>
      <c r="H867" s="67" t="str">
        <f t="shared" si="52"/>
        <v/>
      </c>
    </row>
    <row r="868" spans="2:8" x14ac:dyDescent="0.25">
      <c r="B868" s="86"/>
      <c r="C868" s="87"/>
      <c r="D868" s="118"/>
      <c r="E868" s="119"/>
      <c r="F868" s="110"/>
      <c r="G868" s="66"/>
      <c r="H868" s="66"/>
    </row>
    <row r="869" spans="2:8" x14ac:dyDescent="0.25">
      <c r="B869" s="86"/>
      <c r="C869" s="87"/>
      <c r="D869" s="140">
        <f>SUM(D670:D868)</f>
        <v>15555.762500000003</v>
      </c>
      <c r="E869" s="119"/>
      <c r="F869" s="110"/>
      <c r="G869" s="66"/>
      <c r="H869" s="66"/>
    </row>
    <row r="871" spans="2:8" x14ac:dyDescent="0.25">
      <c r="B871" s="60" t="s">
        <v>176</v>
      </c>
    </row>
    <row r="873" spans="2:8" ht="150" x14ac:dyDescent="0.25">
      <c r="B873" s="86" t="s">
        <v>283</v>
      </c>
      <c r="C873" s="87"/>
      <c r="D873" s="80"/>
      <c r="E873" s="84"/>
      <c r="F873" s="85"/>
      <c r="G873" s="66" t="str">
        <f t="shared" ref="G873:H876" si="53">IF(D873=0,"",D873*F873)</f>
        <v/>
      </c>
      <c r="H873" s="66" t="str">
        <f t="shared" si="53"/>
        <v/>
      </c>
    </row>
    <row r="874" spans="2:8" x14ac:dyDescent="0.25">
      <c r="B874" s="86" t="s">
        <v>159</v>
      </c>
      <c r="C874" s="87"/>
      <c r="D874" s="80"/>
      <c r="E874" s="84"/>
      <c r="F874" s="85"/>
      <c r="G874" s="66" t="str">
        <f t="shared" si="53"/>
        <v/>
      </c>
      <c r="H874" s="66" t="str">
        <f t="shared" si="53"/>
        <v/>
      </c>
    </row>
    <row r="875" spans="2:8" ht="30" x14ac:dyDescent="0.25">
      <c r="B875" s="86" t="s">
        <v>284</v>
      </c>
      <c r="C875" s="87"/>
      <c r="D875" s="80"/>
      <c r="E875" s="84"/>
      <c r="F875" s="85"/>
      <c r="G875" s="66" t="str">
        <f t="shared" si="53"/>
        <v/>
      </c>
      <c r="H875" s="66" t="str">
        <f t="shared" si="53"/>
        <v/>
      </c>
    </row>
    <row r="876" spans="2:8" x14ac:dyDescent="0.25">
      <c r="B876" s="109" t="s">
        <v>26</v>
      </c>
      <c r="C876" s="109" t="s">
        <v>27</v>
      </c>
      <c r="D876" s="80">
        <v>2308.1999999999998</v>
      </c>
      <c r="E876" s="84"/>
      <c r="F876" s="85">
        <v>48</v>
      </c>
      <c r="G876" s="66">
        <f t="shared" si="53"/>
        <v>110793.59999999999</v>
      </c>
      <c r="H876" s="66" t="str">
        <f t="shared" si="53"/>
        <v/>
      </c>
    </row>
    <row r="878" spans="2:8" x14ac:dyDescent="0.25">
      <c r="B878" s="60" t="s">
        <v>285</v>
      </c>
    </row>
    <row r="880" spans="2:8" ht="120" x14ac:dyDescent="0.25">
      <c r="B880" s="86" t="s">
        <v>286</v>
      </c>
      <c r="C880" s="87"/>
      <c r="D880" s="80"/>
      <c r="E880" s="84"/>
      <c r="F880" s="85"/>
      <c r="G880" s="110"/>
      <c r="H880" s="110"/>
    </row>
    <row r="881" spans="2:8" x14ac:dyDescent="0.25">
      <c r="B881" s="86" t="s">
        <v>152</v>
      </c>
      <c r="C881" s="87"/>
      <c r="D881" s="80"/>
      <c r="E881" s="84"/>
      <c r="F881" s="85"/>
      <c r="G881" s="110"/>
      <c r="H881" s="110"/>
    </row>
    <row r="882" spans="2:8" ht="30" x14ac:dyDescent="0.25">
      <c r="B882" s="86" t="s">
        <v>160</v>
      </c>
      <c r="C882" s="87"/>
      <c r="D882" s="80"/>
      <c r="E882" s="84"/>
      <c r="F882" s="85"/>
      <c r="G882" s="110"/>
      <c r="H882" s="110"/>
    </row>
    <row r="883" spans="2:8" x14ac:dyDescent="0.25">
      <c r="B883" s="109" t="s">
        <v>26</v>
      </c>
      <c r="C883" s="109" t="s">
        <v>27</v>
      </c>
      <c r="D883" s="125">
        <v>25032.429899999977</v>
      </c>
      <c r="E883" s="84"/>
      <c r="F883" s="85">
        <v>7.49</v>
      </c>
      <c r="G883" s="66">
        <f t="shared" ref="G883:H894" si="54">IF(D883=0,"",D883*F883)</f>
        <v>187492.89995099982</v>
      </c>
      <c r="H883" s="66" t="str">
        <f t="shared" si="54"/>
        <v/>
      </c>
    </row>
    <row r="884" spans="2:8" x14ac:dyDescent="0.25">
      <c r="B884" s="109"/>
      <c r="C884" s="109"/>
      <c r="D884" s="80"/>
      <c r="E884" s="84"/>
      <c r="F884" s="85"/>
      <c r="G884" s="66" t="str">
        <f t="shared" si="54"/>
        <v/>
      </c>
      <c r="H884" s="66" t="str">
        <f t="shared" si="54"/>
        <v/>
      </c>
    </row>
    <row r="885" spans="2:8" ht="135" x14ac:dyDescent="0.25">
      <c r="B885" s="86" t="s">
        <v>287</v>
      </c>
      <c r="C885" s="87"/>
      <c r="D885" s="80"/>
      <c r="E885" s="84"/>
      <c r="F885" s="85"/>
      <c r="G885" s="66" t="str">
        <f t="shared" si="54"/>
        <v/>
      </c>
      <c r="H885" s="66" t="str">
        <f t="shared" si="54"/>
        <v/>
      </c>
    </row>
    <row r="886" spans="2:8" ht="30" x14ac:dyDescent="0.25">
      <c r="B886" s="86" t="s">
        <v>288</v>
      </c>
      <c r="C886" s="87"/>
      <c r="D886" s="80"/>
      <c r="E886" s="84"/>
      <c r="F886" s="85"/>
      <c r="G886" s="66" t="str">
        <f t="shared" si="54"/>
        <v/>
      </c>
      <c r="H886" s="66" t="str">
        <f t="shared" si="54"/>
        <v/>
      </c>
    </row>
    <row r="887" spans="2:8" x14ac:dyDescent="0.25">
      <c r="B887" s="86" t="s">
        <v>152</v>
      </c>
      <c r="C887" s="87"/>
      <c r="D887" s="80"/>
      <c r="E887" s="84"/>
      <c r="F887" s="85"/>
      <c r="G887" s="66" t="str">
        <f t="shared" si="54"/>
        <v/>
      </c>
      <c r="H887" s="66" t="str">
        <f t="shared" si="54"/>
        <v/>
      </c>
    </row>
    <row r="888" spans="2:8" ht="30" x14ac:dyDescent="0.25">
      <c r="B888" s="86" t="s">
        <v>160</v>
      </c>
      <c r="C888" s="87"/>
      <c r="D888" s="80"/>
      <c r="E888" s="84"/>
      <c r="F888" s="85"/>
      <c r="G888" s="66" t="str">
        <f t="shared" si="54"/>
        <v/>
      </c>
      <c r="H888" s="66" t="str">
        <f t="shared" si="54"/>
        <v/>
      </c>
    </row>
    <row r="889" spans="2:8" x14ac:dyDescent="0.25">
      <c r="B889" s="109" t="s">
        <v>26</v>
      </c>
      <c r="C889" s="109" t="s">
        <v>27</v>
      </c>
      <c r="D889" s="125">
        <v>856.7115</v>
      </c>
      <c r="E889" s="84"/>
      <c r="F889" s="85">
        <v>10.96</v>
      </c>
      <c r="G889" s="66">
        <f t="shared" si="54"/>
        <v>9389.5580399999999</v>
      </c>
      <c r="H889" s="66" t="str">
        <f t="shared" si="54"/>
        <v/>
      </c>
    </row>
    <row r="890" spans="2:8" x14ac:dyDescent="0.25">
      <c r="B890" s="109"/>
      <c r="C890" s="109"/>
      <c r="D890" s="80"/>
      <c r="E890" s="84"/>
      <c r="F890" s="85"/>
      <c r="G890" s="66" t="str">
        <f t="shared" si="54"/>
        <v/>
      </c>
      <c r="H890" s="66" t="str">
        <f t="shared" si="54"/>
        <v/>
      </c>
    </row>
    <row r="891" spans="2:8" x14ac:dyDescent="0.25">
      <c r="B891" s="109" t="s">
        <v>289</v>
      </c>
      <c r="C891" s="109"/>
      <c r="D891" s="80"/>
      <c r="E891" s="84"/>
      <c r="F891" s="85"/>
      <c r="G891" s="66" t="str">
        <f t="shared" si="54"/>
        <v/>
      </c>
      <c r="H891" s="66" t="str">
        <f t="shared" si="54"/>
        <v/>
      </c>
    </row>
    <row r="892" spans="2:8" x14ac:dyDescent="0.25">
      <c r="B892" s="109"/>
      <c r="C892" s="109"/>
      <c r="D892" s="80"/>
      <c r="E892" s="84"/>
      <c r="F892" s="85"/>
      <c r="G892" s="66" t="str">
        <f t="shared" si="54"/>
        <v/>
      </c>
      <c r="H892" s="66" t="str">
        <f t="shared" si="54"/>
        <v/>
      </c>
    </row>
    <row r="893" spans="2:8" ht="105" x14ac:dyDescent="0.25">
      <c r="B893" s="86" t="s">
        <v>290</v>
      </c>
      <c r="C893" s="87"/>
      <c r="D893" s="80"/>
      <c r="E893" s="84"/>
      <c r="F893" s="85"/>
      <c r="G893" s="66" t="str">
        <f t="shared" si="54"/>
        <v/>
      </c>
      <c r="H893" s="66" t="str">
        <f t="shared" si="54"/>
        <v/>
      </c>
    </row>
    <row r="894" spans="2:8" x14ac:dyDescent="0.25">
      <c r="B894" s="86"/>
      <c r="C894" s="126" t="s">
        <v>27</v>
      </c>
      <c r="D894" s="80">
        <v>612.27</v>
      </c>
      <c r="E894" s="84"/>
      <c r="F894" s="85">
        <v>7.31</v>
      </c>
      <c r="G894" s="66">
        <f t="shared" si="54"/>
        <v>4475.6936999999998</v>
      </c>
      <c r="H894" s="66" t="str">
        <f t="shared" si="54"/>
        <v/>
      </c>
    </row>
    <row r="896" spans="2:8" ht="105" x14ac:dyDescent="0.25">
      <c r="B896" s="86" t="s">
        <v>290</v>
      </c>
      <c r="C896" s="87"/>
      <c r="D896" s="80"/>
      <c r="E896" s="84"/>
      <c r="F896" s="85"/>
      <c r="G896" s="66" t="str">
        <f t="shared" ref="G896:H897" si="55">IF(D896=0,"",D896*F896)</f>
        <v/>
      </c>
      <c r="H896" s="66" t="str">
        <f t="shared" si="55"/>
        <v/>
      </c>
    </row>
    <row r="897" spans="1:8" x14ac:dyDescent="0.25">
      <c r="B897" s="98"/>
      <c r="C897" s="143" t="s">
        <v>27</v>
      </c>
      <c r="D897" s="144">
        <v>612.27</v>
      </c>
      <c r="E897" s="131"/>
      <c r="F897" s="101">
        <v>7.31</v>
      </c>
      <c r="G897" s="67">
        <f t="shared" si="55"/>
        <v>4475.6936999999998</v>
      </c>
      <c r="H897" s="67" t="str">
        <f t="shared" si="55"/>
        <v/>
      </c>
    </row>
    <row r="898" spans="1:8" x14ac:dyDescent="0.25">
      <c r="B898" s="86"/>
      <c r="C898" s="126"/>
      <c r="D898" s="80"/>
      <c r="E898" s="84"/>
      <c r="F898" s="85"/>
      <c r="G898" s="66"/>
      <c r="H898" s="66"/>
    </row>
    <row r="899" spans="1:8" x14ac:dyDescent="0.25">
      <c r="D899" s="29">
        <f>SUM(D882:D898)</f>
        <v>27113.681399999979</v>
      </c>
    </row>
    <row r="900" spans="1:8" x14ac:dyDescent="0.25">
      <c r="A900" s="79" t="s">
        <v>291</v>
      </c>
    </row>
    <row r="901" spans="1:8" x14ac:dyDescent="0.25">
      <c r="B901" s="78" t="s">
        <v>363</v>
      </c>
    </row>
    <row r="902" spans="1:8" x14ac:dyDescent="0.25">
      <c r="B902" s="78"/>
    </row>
    <row r="903" spans="1:8" ht="30" x14ac:dyDescent="0.25">
      <c r="B903" s="78" t="s">
        <v>439</v>
      </c>
      <c r="C903" s="109"/>
      <c r="D903" s="80"/>
      <c r="E903" s="84"/>
      <c r="F903" s="85"/>
      <c r="G903" s="66" t="str">
        <f t="shared" ref="G903:H966" si="56">IF(D903=0,"",D903*F903)</f>
        <v/>
      </c>
      <c r="H903" s="66" t="str">
        <f t="shared" si="56"/>
        <v/>
      </c>
    </row>
    <row r="904" spans="1:8" ht="45" x14ac:dyDescent="0.25">
      <c r="B904" s="109" t="s">
        <v>293</v>
      </c>
      <c r="C904" s="109"/>
      <c r="D904" s="80"/>
      <c r="E904" s="84"/>
      <c r="F904" s="85"/>
      <c r="G904" s="66" t="str">
        <f t="shared" si="56"/>
        <v/>
      </c>
      <c r="H904" s="66" t="str">
        <f t="shared" si="56"/>
        <v/>
      </c>
    </row>
    <row r="905" spans="1:8" ht="45" x14ac:dyDescent="0.25">
      <c r="B905" s="109" t="s">
        <v>294</v>
      </c>
      <c r="C905" s="109"/>
      <c r="D905" s="80"/>
      <c r="E905" s="84"/>
      <c r="F905" s="85"/>
      <c r="G905" s="66" t="str">
        <f t="shared" si="56"/>
        <v/>
      </c>
      <c r="H905" s="66" t="str">
        <f t="shared" si="56"/>
        <v/>
      </c>
    </row>
    <row r="906" spans="1:8" ht="45" x14ac:dyDescent="0.25">
      <c r="B906" s="109" t="s">
        <v>295</v>
      </c>
      <c r="C906" s="109"/>
      <c r="D906" s="80"/>
      <c r="E906" s="84"/>
      <c r="F906" s="85"/>
      <c r="G906" s="66" t="str">
        <f t="shared" si="56"/>
        <v/>
      </c>
      <c r="H906" s="66" t="str">
        <f t="shared" si="56"/>
        <v/>
      </c>
    </row>
    <row r="907" spans="1:8" x14ac:dyDescent="0.25">
      <c r="B907" s="109" t="s">
        <v>296</v>
      </c>
      <c r="C907" s="109"/>
      <c r="D907" s="80"/>
      <c r="E907" s="84"/>
      <c r="F907" s="85"/>
      <c r="G907" s="66" t="str">
        <f t="shared" si="56"/>
        <v/>
      </c>
      <c r="H907" s="66" t="str">
        <f t="shared" si="56"/>
        <v/>
      </c>
    </row>
    <row r="908" spans="1:8" ht="45" x14ac:dyDescent="0.25">
      <c r="B908" s="109" t="s">
        <v>297</v>
      </c>
      <c r="C908" s="109"/>
      <c r="D908" s="80"/>
      <c r="E908" s="84"/>
      <c r="F908" s="85"/>
      <c r="G908" s="66" t="str">
        <f t="shared" si="56"/>
        <v/>
      </c>
      <c r="H908" s="66" t="str">
        <f t="shared" si="56"/>
        <v/>
      </c>
    </row>
    <row r="909" spans="1:8" ht="30" x14ac:dyDescent="0.25">
      <c r="B909" s="109" t="s">
        <v>298</v>
      </c>
      <c r="C909" s="109"/>
      <c r="D909" s="80"/>
      <c r="E909" s="84"/>
      <c r="F909" s="85"/>
      <c r="G909" s="66" t="str">
        <f t="shared" si="56"/>
        <v/>
      </c>
      <c r="H909" s="66" t="str">
        <f t="shared" si="56"/>
        <v/>
      </c>
    </row>
    <row r="910" spans="1:8" x14ac:dyDescent="0.25">
      <c r="B910" s="109"/>
      <c r="C910" s="109"/>
      <c r="D910" s="80"/>
      <c r="E910" s="84"/>
      <c r="F910" s="85"/>
      <c r="G910" s="66" t="str">
        <f t="shared" si="56"/>
        <v/>
      </c>
      <c r="H910" s="66" t="str">
        <f t="shared" si="56"/>
        <v/>
      </c>
    </row>
    <row r="911" spans="1:8" x14ac:dyDescent="0.25">
      <c r="B911" s="109" t="s">
        <v>299</v>
      </c>
      <c r="C911" s="109"/>
      <c r="D911" s="80"/>
      <c r="E911" s="84"/>
      <c r="F911" s="85"/>
      <c r="G911" s="66" t="str">
        <f t="shared" si="56"/>
        <v/>
      </c>
      <c r="H911" s="66" t="str">
        <f t="shared" si="56"/>
        <v/>
      </c>
    </row>
    <row r="912" spans="1:8" x14ac:dyDescent="0.25">
      <c r="B912" s="109"/>
      <c r="C912" s="109" t="s">
        <v>27</v>
      </c>
      <c r="D912" s="120">
        <v>87.52000000000001</v>
      </c>
      <c r="E912" s="84"/>
      <c r="F912" s="85">
        <v>32.159999999999997</v>
      </c>
      <c r="G912" s="66">
        <f t="shared" si="56"/>
        <v>2814.6432</v>
      </c>
      <c r="H912" s="66" t="str">
        <f t="shared" si="56"/>
        <v/>
      </c>
    </row>
    <row r="913" spans="2:8" x14ac:dyDescent="0.25">
      <c r="B913" s="109"/>
      <c r="C913" s="109"/>
      <c r="D913" s="80"/>
      <c r="E913" s="84"/>
      <c r="F913" s="85"/>
      <c r="G913" s="66" t="str">
        <f t="shared" si="56"/>
        <v/>
      </c>
      <c r="H913" s="66" t="str">
        <f t="shared" si="56"/>
        <v/>
      </c>
    </row>
    <row r="914" spans="2:8" x14ac:dyDescent="0.25">
      <c r="B914" s="109" t="s">
        <v>301</v>
      </c>
      <c r="C914" s="109"/>
      <c r="D914" s="80"/>
      <c r="E914" s="84"/>
      <c r="F914" s="85"/>
      <c r="G914" s="66" t="str">
        <f t="shared" si="56"/>
        <v/>
      </c>
      <c r="H914" s="66" t="str">
        <f t="shared" si="56"/>
        <v/>
      </c>
    </row>
    <row r="915" spans="2:8" x14ac:dyDescent="0.25">
      <c r="B915" s="109" t="s">
        <v>302</v>
      </c>
      <c r="C915" s="109"/>
      <c r="D915" s="80"/>
      <c r="E915" s="84"/>
      <c r="F915" s="85"/>
      <c r="G915" s="66" t="str">
        <f t="shared" si="56"/>
        <v/>
      </c>
      <c r="H915" s="66" t="str">
        <f t="shared" si="56"/>
        <v/>
      </c>
    </row>
    <row r="916" spans="2:8" x14ac:dyDescent="0.25">
      <c r="B916" s="109"/>
      <c r="C916" s="109" t="s">
        <v>27</v>
      </c>
      <c r="D916" s="80">
        <v>22</v>
      </c>
      <c r="E916" s="84"/>
      <c r="F916" s="85">
        <v>25.1</v>
      </c>
      <c r="G916" s="66">
        <f t="shared" si="56"/>
        <v>552.20000000000005</v>
      </c>
      <c r="H916" s="66" t="str">
        <f t="shared" si="56"/>
        <v/>
      </c>
    </row>
    <row r="917" spans="2:8" x14ac:dyDescent="0.25">
      <c r="B917" s="109"/>
      <c r="C917" s="109"/>
      <c r="D917" s="80"/>
      <c r="E917" s="84"/>
      <c r="F917" s="85"/>
      <c r="G917" s="66" t="str">
        <f t="shared" si="56"/>
        <v/>
      </c>
      <c r="H917" s="66" t="str">
        <f t="shared" si="56"/>
        <v/>
      </c>
    </row>
    <row r="918" spans="2:8" ht="45" x14ac:dyDescent="0.25">
      <c r="B918" s="127" t="s">
        <v>303</v>
      </c>
      <c r="C918" s="121"/>
      <c r="D918" s="128"/>
      <c r="E918" s="129"/>
      <c r="F918" s="130"/>
      <c r="G918" s="66" t="str">
        <f t="shared" si="56"/>
        <v/>
      </c>
      <c r="H918" s="66" t="str">
        <f t="shared" si="56"/>
        <v/>
      </c>
    </row>
    <row r="919" spans="2:8" x14ac:dyDescent="0.25">
      <c r="B919" s="109"/>
      <c r="C919" s="109"/>
      <c r="D919" s="80"/>
      <c r="E919" s="84"/>
      <c r="F919" s="85"/>
      <c r="G919" s="66" t="str">
        <f t="shared" si="56"/>
        <v/>
      </c>
      <c r="H919" s="66" t="str">
        <f t="shared" si="56"/>
        <v/>
      </c>
    </row>
    <row r="920" spans="2:8" ht="45" x14ac:dyDescent="0.25">
      <c r="B920" s="78" t="s">
        <v>440</v>
      </c>
      <c r="C920" s="109"/>
      <c r="D920" s="80"/>
      <c r="E920" s="84"/>
      <c r="F920" s="85"/>
      <c r="G920" s="66" t="str">
        <f t="shared" si="56"/>
        <v/>
      </c>
      <c r="H920" s="66" t="str">
        <f t="shared" si="56"/>
        <v/>
      </c>
    </row>
    <row r="921" spans="2:8" ht="45" x14ac:dyDescent="0.25">
      <c r="B921" s="109" t="s">
        <v>305</v>
      </c>
      <c r="C921" s="109"/>
      <c r="D921" s="80"/>
      <c r="E921" s="84"/>
      <c r="F921" s="85"/>
      <c r="G921" s="66" t="str">
        <f t="shared" si="56"/>
        <v/>
      </c>
      <c r="H921" s="66" t="str">
        <f t="shared" si="56"/>
        <v/>
      </c>
    </row>
    <row r="922" spans="2:8" ht="45" x14ac:dyDescent="0.25">
      <c r="B922" s="109" t="s">
        <v>306</v>
      </c>
      <c r="C922" s="72"/>
      <c r="D922" s="73"/>
      <c r="E922" s="90"/>
      <c r="F922" s="85"/>
      <c r="G922" s="66" t="str">
        <f t="shared" si="56"/>
        <v/>
      </c>
      <c r="H922" s="66" t="str">
        <f t="shared" si="56"/>
        <v/>
      </c>
    </row>
    <row r="923" spans="2:8" ht="60" x14ac:dyDescent="0.25">
      <c r="B923" s="109" t="s">
        <v>307</v>
      </c>
      <c r="C923" s="109"/>
      <c r="D923" s="80"/>
      <c r="E923" s="84"/>
      <c r="F923" s="85"/>
      <c r="G923" s="66" t="str">
        <f t="shared" si="56"/>
        <v/>
      </c>
      <c r="H923" s="66" t="str">
        <f t="shared" si="56"/>
        <v/>
      </c>
    </row>
    <row r="924" spans="2:8" ht="30" x14ac:dyDescent="0.25">
      <c r="B924" s="109" t="s">
        <v>308</v>
      </c>
      <c r="C924" s="109"/>
      <c r="D924" s="80"/>
      <c r="E924" s="84"/>
      <c r="F924" s="85"/>
      <c r="G924" s="66" t="str">
        <f t="shared" si="56"/>
        <v/>
      </c>
      <c r="H924" s="66" t="str">
        <f t="shared" si="56"/>
        <v/>
      </c>
    </row>
    <row r="925" spans="2:8" x14ac:dyDescent="0.25">
      <c r="B925" s="78" t="s">
        <v>309</v>
      </c>
      <c r="C925" s="109"/>
      <c r="D925" s="80"/>
      <c r="E925" s="84"/>
      <c r="F925" s="85"/>
      <c r="G925" s="66" t="str">
        <f t="shared" si="56"/>
        <v/>
      </c>
      <c r="H925" s="66" t="str">
        <f t="shared" si="56"/>
        <v/>
      </c>
    </row>
    <row r="926" spans="2:8" ht="30" x14ac:dyDescent="0.25">
      <c r="B926" s="109" t="s">
        <v>441</v>
      </c>
      <c r="C926" s="109"/>
      <c r="D926" s="80"/>
      <c r="E926" s="84"/>
      <c r="F926" s="85"/>
      <c r="G926" s="66" t="str">
        <f t="shared" si="56"/>
        <v/>
      </c>
      <c r="H926" s="66" t="str">
        <f t="shared" si="56"/>
        <v/>
      </c>
    </row>
    <row r="927" spans="2:8" ht="45" x14ac:dyDescent="0.25">
      <c r="B927" s="109" t="s">
        <v>442</v>
      </c>
      <c r="C927" s="109"/>
      <c r="D927" s="80"/>
      <c r="E927" s="84"/>
      <c r="F927" s="85"/>
      <c r="G927" s="66" t="str">
        <f t="shared" si="56"/>
        <v/>
      </c>
      <c r="H927" s="66" t="str">
        <f t="shared" si="56"/>
        <v/>
      </c>
    </row>
    <row r="928" spans="2:8" ht="45" x14ac:dyDescent="0.25">
      <c r="B928" s="109" t="s">
        <v>443</v>
      </c>
      <c r="C928" s="109"/>
      <c r="D928" s="80"/>
      <c r="E928" s="84"/>
      <c r="F928" s="85"/>
      <c r="G928" s="66" t="str">
        <f t="shared" si="56"/>
        <v/>
      </c>
      <c r="H928" s="66" t="str">
        <f t="shared" si="56"/>
        <v/>
      </c>
    </row>
    <row r="929" spans="2:8" ht="60" x14ac:dyDescent="0.25">
      <c r="B929" s="109" t="s">
        <v>444</v>
      </c>
      <c r="C929" s="109"/>
      <c r="D929" s="80"/>
      <c r="E929" s="84"/>
      <c r="F929" s="85"/>
      <c r="G929" s="66" t="str">
        <f t="shared" si="56"/>
        <v/>
      </c>
      <c r="H929" s="66" t="str">
        <f t="shared" si="56"/>
        <v/>
      </c>
    </row>
    <row r="930" spans="2:8" ht="30" x14ac:dyDescent="0.25">
      <c r="B930" s="109" t="s">
        <v>445</v>
      </c>
      <c r="C930" s="109"/>
      <c r="D930" s="80"/>
      <c r="E930" s="84"/>
      <c r="F930" s="85"/>
      <c r="G930" s="66" t="str">
        <f t="shared" si="56"/>
        <v/>
      </c>
      <c r="H930" s="66" t="str">
        <f t="shared" si="56"/>
        <v/>
      </c>
    </row>
    <row r="931" spans="2:8" ht="30" x14ac:dyDescent="0.25">
      <c r="B931" s="109" t="s">
        <v>315</v>
      </c>
      <c r="C931" s="109"/>
      <c r="D931" s="80"/>
      <c r="E931" s="84"/>
      <c r="F931" s="85"/>
      <c r="G931" s="66" t="str">
        <f t="shared" si="56"/>
        <v/>
      </c>
      <c r="H931" s="66" t="str">
        <f t="shared" si="56"/>
        <v/>
      </c>
    </row>
    <row r="932" spans="2:8" x14ac:dyDescent="0.25">
      <c r="B932" s="109"/>
      <c r="C932" s="109"/>
      <c r="D932" s="80"/>
      <c r="E932" s="84"/>
      <c r="F932" s="85"/>
      <c r="G932" s="66" t="str">
        <f t="shared" si="56"/>
        <v/>
      </c>
      <c r="H932" s="66" t="str">
        <f t="shared" si="56"/>
        <v/>
      </c>
    </row>
    <row r="933" spans="2:8" x14ac:dyDescent="0.25">
      <c r="B933" s="109" t="s">
        <v>299</v>
      </c>
      <c r="C933" s="109"/>
      <c r="D933" s="80"/>
      <c r="E933" s="84"/>
      <c r="F933" s="85"/>
      <c r="G933" s="66" t="str">
        <f t="shared" si="56"/>
        <v/>
      </c>
      <c r="H933" s="66" t="str">
        <f t="shared" si="56"/>
        <v/>
      </c>
    </row>
    <row r="934" spans="2:8" x14ac:dyDescent="0.25">
      <c r="B934" s="109"/>
      <c r="C934" s="109" t="s">
        <v>27</v>
      </c>
      <c r="D934" s="120">
        <v>5289.17</v>
      </c>
      <c r="E934" s="84"/>
      <c r="F934" s="85">
        <v>54.17</v>
      </c>
      <c r="G934" s="66">
        <f t="shared" si="56"/>
        <v>286514.33890000003</v>
      </c>
      <c r="H934" s="66" t="str">
        <f t="shared" si="56"/>
        <v/>
      </c>
    </row>
    <row r="935" spans="2:8" x14ac:dyDescent="0.25">
      <c r="B935" s="109"/>
      <c r="C935" s="109"/>
      <c r="D935" s="80"/>
      <c r="E935" s="84"/>
      <c r="F935" s="85"/>
      <c r="G935" s="66" t="str">
        <f t="shared" si="56"/>
        <v/>
      </c>
      <c r="H935" s="66" t="str">
        <f t="shared" si="56"/>
        <v/>
      </c>
    </row>
    <row r="936" spans="2:8" x14ac:dyDescent="0.25">
      <c r="B936" s="109" t="s">
        <v>300</v>
      </c>
      <c r="C936" s="109"/>
      <c r="D936" s="80"/>
      <c r="E936" s="84"/>
      <c r="F936" s="85"/>
      <c r="G936" s="66" t="str">
        <f t="shared" si="56"/>
        <v/>
      </c>
      <c r="H936" s="66" t="str">
        <f t="shared" si="56"/>
        <v/>
      </c>
    </row>
    <row r="937" spans="2:8" ht="75" x14ac:dyDescent="0.25">
      <c r="B937" s="86" t="s">
        <v>316</v>
      </c>
      <c r="C937" s="109"/>
      <c r="D937" s="80"/>
      <c r="E937" s="84"/>
      <c r="F937" s="85"/>
      <c r="G937" s="66" t="str">
        <f t="shared" si="56"/>
        <v/>
      </c>
      <c r="H937" s="66" t="str">
        <f t="shared" si="56"/>
        <v/>
      </c>
    </row>
    <row r="938" spans="2:8" x14ac:dyDescent="0.25">
      <c r="B938" s="109"/>
      <c r="C938" s="109"/>
      <c r="D938" s="80"/>
      <c r="E938" s="84"/>
      <c r="F938" s="85"/>
      <c r="G938" s="66" t="str">
        <f t="shared" si="56"/>
        <v/>
      </c>
      <c r="H938" s="66" t="str">
        <f t="shared" si="56"/>
        <v/>
      </c>
    </row>
    <row r="939" spans="2:8" x14ac:dyDescent="0.25">
      <c r="B939" s="86" t="s">
        <v>317</v>
      </c>
      <c r="C939" s="109"/>
      <c r="D939" s="80"/>
      <c r="E939" s="84"/>
      <c r="F939" s="85"/>
      <c r="G939" s="66" t="str">
        <f t="shared" si="56"/>
        <v/>
      </c>
      <c r="H939" s="66" t="str">
        <f t="shared" si="56"/>
        <v/>
      </c>
    </row>
    <row r="940" spans="2:8" x14ac:dyDescent="0.25">
      <c r="B940" s="80">
        <v>25</v>
      </c>
      <c r="C940" s="112" t="s">
        <v>168</v>
      </c>
      <c r="D940" s="80">
        <v>6.25</v>
      </c>
      <c r="E940" s="84"/>
      <c r="F940" s="85">
        <v>32</v>
      </c>
      <c r="G940" s="66">
        <f t="shared" si="56"/>
        <v>200</v>
      </c>
      <c r="H940" s="66" t="str">
        <f t="shared" si="56"/>
        <v/>
      </c>
    </row>
    <row r="941" spans="2:8" x14ac:dyDescent="0.25">
      <c r="B941" s="86"/>
      <c r="C941" s="109"/>
      <c r="D941" s="80"/>
      <c r="E941" s="84"/>
      <c r="F941" s="85"/>
      <c r="G941" s="66" t="str">
        <f t="shared" si="56"/>
        <v/>
      </c>
      <c r="H941" s="66" t="str">
        <f t="shared" si="56"/>
        <v/>
      </c>
    </row>
    <row r="942" spans="2:8" x14ac:dyDescent="0.25">
      <c r="B942" s="86" t="s">
        <v>318</v>
      </c>
      <c r="C942" s="109"/>
      <c r="D942" s="80"/>
      <c r="E942" s="84"/>
      <c r="F942" s="85"/>
      <c r="G942" s="66" t="str">
        <f t="shared" si="56"/>
        <v/>
      </c>
      <c r="H942" s="66" t="str">
        <f t="shared" si="56"/>
        <v/>
      </c>
    </row>
    <row r="943" spans="2:8" x14ac:dyDescent="0.25">
      <c r="B943" s="80">
        <v>155</v>
      </c>
      <c r="C943" s="112" t="s">
        <v>168</v>
      </c>
      <c r="D943" s="80">
        <v>54.25</v>
      </c>
      <c r="E943" s="84"/>
      <c r="F943" s="85">
        <v>37</v>
      </c>
      <c r="G943" s="66">
        <f t="shared" si="56"/>
        <v>2007.25</v>
      </c>
      <c r="H943" s="66" t="str">
        <f t="shared" si="56"/>
        <v/>
      </c>
    </row>
    <row r="944" spans="2:8" x14ac:dyDescent="0.25">
      <c r="B944" s="86"/>
      <c r="C944" s="109"/>
      <c r="D944" s="80"/>
      <c r="E944" s="84"/>
      <c r="F944" s="85"/>
      <c r="G944" s="66" t="str">
        <f t="shared" si="56"/>
        <v/>
      </c>
      <c r="H944" s="66" t="str">
        <f t="shared" si="56"/>
        <v/>
      </c>
    </row>
    <row r="945" spans="2:8" ht="30" x14ac:dyDescent="0.25">
      <c r="B945" s="78" t="s">
        <v>446</v>
      </c>
      <c r="C945" s="109"/>
      <c r="D945" s="80"/>
      <c r="E945" s="84"/>
      <c r="F945" s="85"/>
      <c r="G945" s="66" t="str">
        <f t="shared" si="56"/>
        <v/>
      </c>
      <c r="H945" s="66" t="str">
        <f t="shared" si="56"/>
        <v/>
      </c>
    </row>
    <row r="946" spans="2:8" ht="30" x14ac:dyDescent="0.25">
      <c r="B946" s="109" t="s">
        <v>320</v>
      </c>
      <c r="C946" s="109"/>
      <c r="D946" s="80"/>
      <c r="E946" s="84"/>
      <c r="F946" s="85"/>
      <c r="G946" s="66" t="str">
        <f t="shared" si="56"/>
        <v/>
      </c>
      <c r="H946" s="66" t="str">
        <f t="shared" si="56"/>
        <v/>
      </c>
    </row>
    <row r="947" spans="2:8" ht="45" x14ac:dyDescent="0.25">
      <c r="B947" s="109" t="s">
        <v>321</v>
      </c>
      <c r="C947" s="109"/>
      <c r="D947" s="80"/>
      <c r="E947" s="84"/>
      <c r="F947" s="85"/>
      <c r="G947" s="66" t="str">
        <f t="shared" si="56"/>
        <v/>
      </c>
      <c r="H947" s="66" t="str">
        <f t="shared" si="56"/>
        <v/>
      </c>
    </row>
    <row r="948" spans="2:8" ht="75" x14ac:dyDescent="0.25">
      <c r="B948" s="109" t="s">
        <v>322</v>
      </c>
      <c r="C948" s="109"/>
      <c r="D948" s="80"/>
      <c r="E948" s="84"/>
      <c r="F948" s="85"/>
      <c r="G948" s="66" t="str">
        <f t="shared" si="56"/>
        <v/>
      </c>
      <c r="H948" s="66" t="str">
        <f t="shared" si="56"/>
        <v/>
      </c>
    </row>
    <row r="949" spans="2:8" ht="30" x14ac:dyDescent="0.25">
      <c r="B949" s="109" t="s">
        <v>323</v>
      </c>
      <c r="C949" s="109"/>
      <c r="D949" s="80"/>
      <c r="E949" s="84"/>
      <c r="F949" s="85"/>
      <c r="G949" s="66" t="str">
        <f t="shared" si="56"/>
        <v/>
      </c>
      <c r="H949" s="66" t="str">
        <f t="shared" si="56"/>
        <v/>
      </c>
    </row>
    <row r="950" spans="2:8" x14ac:dyDescent="0.25">
      <c r="B950" s="109" t="s">
        <v>324</v>
      </c>
      <c r="C950" s="109"/>
      <c r="D950" s="80"/>
      <c r="E950" s="84"/>
      <c r="F950" s="85"/>
      <c r="G950" s="66" t="str">
        <f t="shared" si="56"/>
        <v/>
      </c>
      <c r="H950" s="66" t="str">
        <f t="shared" si="56"/>
        <v/>
      </c>
    </row>
    <row r="951" spans="2:8" ht="30" x14ac:dyDescent="0.25">
      <c r="B951" s="109" t="s">
        <v>447</v>
      </c>
      <c r="C951" s="109"/>
      <c r="D951" s="80"/>
      <c r="E951" s="84"/>
      <c r="F951" s="85"/>
      <c r="G951" s="66" t="str">
        <f t="shared" si="56"/>
        <v/>
      </c>
      <c r="H951" s="66" t="str">
        <f t="shared" si="56"/>
        <v/>
      </c>
    </row>
    <row r="952" spans="2:8" x14ac:dyDescent="0.25">
      <c r="B952" s="109" t="s">
        <v>326</v>
      </c>
      <c r="C952" s="109"/>
      <c r="D952" s="80"/>
      <c r="E952" s="84"/>
      <c r="F952" s="85"/>
      <c r="G952" s="66" t="str">
        <f t="shared" si="56"/>
        <v/>
      </c>
      <c r="H952" s="66" t="str">
        <f t="shared" si="56"/>
        <v/>
      </c>
    </row>
    <row r="953" spans="2:8" x14ac:dyDescent="0.25">
      <c r="B953" s="109"/>
      <c r="C953" s="109"/>
      <c r="D953" s="80"/>
      <c r="E953" s="84"/>
      <c r="F953" s="85"/>
      <c r="G953" s="66" t="str">
        <f t="shared" si="56"/>
        <v/>
      </c>
      <c r="H953" s="66" t="str">
        <f t="shared" si="56"/>
        <v/>
      </c>
    </row>
    <row r="954" spans="2:8" x14ac:dyDescent="0.25">
      <c r="B954" s="109" t="s">
        <v>299</v>
      </c>
      <c r="C954" s="109"/>
      <c r="D954" s="80"/>
      <c r="E954" s="84"/>
      <c r="F954" s="85"/>
      <c r="G954" s="66" t="str">
        <f t="shared" si="56"/>
        <v/>
      </c>
      <c r="H954" s="66" t="str">
        <f t="shared" si="56"/>
        <v/>
      </c>
    </row>
    <row r="955" spans="2:8" x14ac:dyDescent="0.25">
      <c r="B955" s="109"/>
      <c r="C955" s="109" t="s">
        <v>27</v>
      </c>
      <c r="D955" s="120">
        <v>1379.38</v>
      </c>
      <c r="E955" s="84"/>
      <c r="F955" s="85">
        <v>49.35</v>
      </c>
      <c r="G955" s="66">
        <f t="shared" si="56"/>
        <v>68072.403000000006</v>
      </c>
      <c r="H955" s="66" t="str">
        <f t="shared" si="56"/>
        <v/>
      </c>
    </row>
    <row r="956" spans="2:8" x14ac:dyDescent="0.25">
      <c r="B956" s="109"/>
      <c r="C956" s="109"/>
      <c r="D956" s="80"/>
      <c r="E956" s="84"/>
      <c r="F956" s="85"/>
      <c r="G956" s="66" t="str">
        <f t="shared" si="56"/>
        <v/>
      </c>
      <c r="H956" s="66" t="str">
        <f t="shared" si="56"/>
        <v/>
      </c>
    </row>
    <row r="957" spans="2:8" ht="45" x14ac:dyDescent="0.25">
      <c r="B957" s="109" t="s">
        <v>327</v>
      </c>
      <c r="C957" s="109"/>
      <c r="D957" s="80"/>
      <c r="E957" s="84"/>
      <c r="F957" s="85"/>
      <c r="G957" s="66" t="str">
        <f t="shared" si="56"/>
        <v/>
      </c>
      <c r="H957" s="66" t="str">
        <f t="shared" si="56"/>
        <v/>
      </c>
    </row>
    <row r="958" spans="2:8" x14ac:dyDescent="0.25">
      <c r="B958" s="109"/>
      <c r="C958" s="109"/>
      <c r="D958" s="80"/>
      <c r="E958" s="84"/>
      <c r="F958" s="85"/>
      <c r="G958" s="66" t="str">
        <f t="shared" si="56"/>
        <v/>
      </c>
      <c r="H958" s="66" t="str">
        <f t="shared" si="56"/>
        <v/>
      </c>
    </row>
    <row r="959" spans="2:8" x14ac:dyDescent="0.25">
      <c r="B959" s="109"/>
      <c r="C959" s="109"/>
      <c r="D959" s="80"/>
      <c r="E959" s="84"/>
      <c r="F959" s="85"/>
      <c r="G959" s="66" t="str">
        <f t="shared" si="56"/>
        <v/>
      </c>
      <c r="H959" s="66" t="str">
        <f t="shared" si="56"/>
        <v/>
      </c>
    </row>
    <row r="960" spans="2:8" ht="45" x14ac:dyDescent="0.25">
      <c r="B960" s="78" t="s">
        <v>448</v>
      </c>
      <c r="C960" s="109"/>
      <c r="D960" s="80"/>
      <c r="E960" s="84"/>
      <c r="F960" s="85"/>
      <c r="G960" s="66" t="str">
        <f t="shared" si="56"/>
        <v/>
      </c>
      <c r="H960" s="66" t="str">
        <f t="shared" si="56"/>
        <v/>
      </c>
    </row>
    <row r="961" spans="2:8" ht="75" x14ac:dyDescent="0.25">
      <c r="B961" s="109" t="s">
        <v>329</v>
      </c>
      <c r="C961" s="109"/>
      <c r="D961" s="80"/>
      <c r="E961" s="84"/>
      <c r="F961" s="85"/>
      <c r="G961" s="66" t="str">
        <f t="shared" si="56"/>
        <v/>
      </c>
      <c r="H961" s="66" t="str">
        <f t="shared" si="56"/>
        <v/>
      </c>
    </row>
    <row r="962" spans="2:8" x14ac:dyDescent="0.25">
      <c r="B962" s="109" t="s">
        <v>330</v>
      </c>
      <c r="C962" s="109"/>
      <c r="D962" s="80"/>
      <c r="E962" s="84"/>
      <c r="F962" s="85"/>
      <c r="G962" s="66" t="str">
        <f t="shared" si="56"/>
        <v/>
      </c>
      <c r="H962" s="66" t="str">
        <f t="shared" si="56"/>
        <v/>
      </c>
    </row>
    <row r="963" spans="2:8" ht="90" x14ac:dyDescent="0.25">
      <c r="B963" s="109" t="s">
        <v>331</v>
      </c>
      <c r="C963" s="109"/>
      <c r="D963" s="80"/>
      <c r="E963" s="84"/>
      <c r="F963" s="85"/>
      <c r="G963" s="66" t="str">
        <f t="shared" si="56"/>
        <v/>
      </c>
      <c r="H963" s="66" t="str">
        <f t="shared" si="56"/>
        <v/>
      </c>
    </row>
    <row r="964" spans="2:8" x14ac:dyDescent="0.25">
      <c r="B964" s="109" t="s">
        <v>332</v>
      </c>
      <c r="C964" s="109"/>
      <c r="D964" s="80"/>
      <c r="E964" s="84"/>
      <c r="F964" s="85"/>
      <c r="G964" s="66" t="str">
        <f t="shared" si="56"/>
        <v/>
      </c>
      <c r="H964" s="66" t="str">
        <f t="shared" si="56"/>
        <v/>
      </c>
    </row>
    <row r="965" spans="2:8" x14ac:dyDescent="0.25">
      <c r="B965" s="109" t="s">
        <v>333</v>
      </c>
      <c r="C965" s="109"/>
      <c r="D965" s="80"/>
      <c r="E965" s="84"/>
      <c r="F965" s="85"/>
      <c r="G965" s="66" t="str">
        <f t="shared" si="56"/>
        <v/>
      </c>
      <c r="H965" s="66" t="str">
        <f t="shared" si="56"/>
        <v/>
      </c>
    </row>
    <row r="966" spans="2:8" ht="30" x14ac:dyDescent="0.25">
      <c r="B966" s="109" t="s">
        <v>334</v>
      </c>
      <c r="C966" s="109"/>
      <c r="D966" s="80"/>
      <c r="E966" s="84"/>
      <c r="F966" s="85"/>
      <c r="G966" s="66" t="str">
        <f t="shared" si="56"/>
        <v/>
      </c>
      <c r="H966" s="66" t="str">
        <f t="shared" si="56"/>
        <v/>
      </c>
    </row>
    <row r="967" spans="2:8" x14ac:dyDescent="0.25">
      <c r="B967" s="109" t="s">
        <v>335</v>
      </c>
      <c r="C967" s="109"/>
      <c r="D967" s="80"/>
      <c r="E967" s="84"/>
      <c r="F967" s="85"/>
      <c r="G967" s="66" t="str">
        <f t="shared" ref="G967:H1017" si="57">IF(D967=0,"",D967*F967)</f>
        <v/>
      </c>
      <c r="H967" s="66" t="str">
        <f t="shared" si="57"/>
        <v/>
      </c>
    </row>
    <row r="968" spans="2:8" x14ac:dyDescent="0.25">
      <c r="B968" s="109" t="s">
        <v>336</v>
      </c>
      <c r="C968" s="109"/>
      <c r="D968" s="80"/>
      <c r="E968" s="84"/>
      <c r="F968" s="85"/>
      <c r="G968" s="66" t="str">
        <f t="shared" si="57"/>
        <v/>
      </c>
      <c r="H968" s="66" t="str">
        <f t="shared" si="57"/>
        <v/>
      </c>
    </row>
    <row r="969" spans="2:8" ht="30" x14ac:dyDescent="0.25">
      <c r="B969" s="109" t="s">
        <v>337</v>
      </c>
      <c r="C969" s="109"/>
      <c r="D969" s="80"/>
      <c r="E969" s="84"/>
      <c r="F969" s="85"/>
      <c r="G969" s="66" t="str">
        <f t="shared" si="57"/>
        <v/>
      </c>
      <c r="H969" s="66" t="str">
        <f t="shared" si="57"/>
        <v/>
      </c>
    </row>
    <row r="970" spans="2:8" ht="45" x14ac:dyDescent="0.25">
      <c r="B970" s="114" t="s">
        <v>338</v>
      </c>
      <c r="C970" s="109"/>
      <c r="D970" s="80"/>
      <c r="E970" s="84"/>
      <c r="F970" s="85"/>
      <c r="G970" s="66" t="str">
        <f t="shared" si="57"/>
        <v/>
      </c>
      <c r="H970" s="66" t="str">
        <f t="shared" si="57"/>
        <v/>
      </c>
    </row>
    <row r="971" spans="2:8" x14ac:dyDescent="0.25">
      <c r="B971" s="109" t="s">
        <v>449</v>
      </c>
      <c r="C971" s="109"/>
      <c r="D971" s="80"/>
      <c r="E971" s="84"/>
      <c r="F971" s="85"/>
      <c r="G971" s="66" t="str">
        <f t="shared" si="57"/>
        <v/>
      </c>
      <c r="H971" s="66" t="str">
        <f t="shared" si="57"/>
        <v/>
      </c>
    </row>
    <row r="972" spans="2:8" x14ac:dyDescent="0.25">
      <c r="B972" s="109"/>
      <c r="C972" s="109"/>
      <c r="D972" s="80"/>
      <c r="E972" s="84"/>
      <c r="F972" s="85"/>
      <c r="G972" s="66" t="str">
        <f t="shared" si="57"/>
        <v/>
      </c>
      <c r="H972" s="66" t="str">
        <f t="shared" si="57"/>
        <v/>
      </c>
    </row>
    <row r="973" spans="2:8" x14ac:dyDescent="0.25">
      <c r="B973" s="109"/>
      <c r="C973" s="109"/>
      <c r="D973" s="80"/>
      <c r="E973" s="84"/>
      <c r="F973" s="85"/>
      <c r="G973" s="66" t="str">
        <f t="shared" si="57"/>
        <v/>
      </c>
      <c r="H973" s="66" t="str">
        <f t="shared" si="57"/>
        <v/>
      </c>
    </row>
    <row r="974" spans="2:8" x14ac:dyDescent="0.25">
      <c r="B974" s="109" t="s">
        <v>299</v>
      </c>
      <c r="C974" s="109" t="s">
        <v>27</v>
      </c>
      <c r="D974" s="120">
        <v>3008.72</v>
      </c>
      <c r="E974" s="84"/>
      <c r="F974" s="85">
        <v>73.75</v>
      </c>
      <c r="G974" s="66">
        <f t="shared" si="57"/>
        <v>221893.09999999998</v>
      </c>
      <c r="H974" s="66" t="str">
        <f t="shared" si="57"/>
        <v/>
      </c>
    </row>
    <row r="975" spans="2:8" x14ac:dyDescent="0.25">
      <c r="B975" s="109"/>
      <c r="C975" s="109"/>
      <c r="D975" s="80"/>
      <c r="E975" s="84"/>
      <c r="F975" s="85"/>
      <c r="G975" s="66" t="str">
        <f t="shared" si="57"/>
        <v/>
      </c>
      <c r="H975" s="66" t="str">
        <f t="shared" si="57"/>
        <v/>
      </c>
    </row>
    <row r="976" spans="2:8" x14ac:dyDescent="0.25">
      <c r="B976" s="109" t="s">
        <v>300</v>
      </c>
      <c r="C976" s="109"/>
      <c r="D976" s="80"/>
      <c r="E976" s="84"/>
      <c r="F976" s="85"/>
      <c r="G976" s="66" t="str">
        <f t="shared" si="57"/>
        <v/>
      </c>
      <c r="H976" s="66" t="str">
        <f t="shared" si="57"/>
        <v/>
      </c>
    </row>
    <row r="977" spans="2:8" x14ac:dyDescent="0.25">
      <c r="B977" s="109"/>
      <c r="C977" s="109"/>
      <c r="D977" s="80"/>
      <c r="E977" s="84"/>
      <c r="F977" s="85"/>
      <c r="G977" s="66" t="str">
        <f t="shared" si="57"/>
        <v/>
      </c>
      <c r="H977" s="66" t="str">
        <f t="shared" si="57"/>
        <v/>
      </c>
    </row>
    <row r="978" spans="2:8" x14ac:dyDescent="0.25">
      <c r="B978" s="109" t="s">
        <v>340</v>
      </c>
      <c r="C978" s="109"/>
      <c r="D978" s="80"/>
      <c r="E978" s="84"/>
      <c r="F978" s="85"/>
      <c r="G978" s="66" t="str">
        <f t="shared" si="57"/>
        <v/>
      </c>
      <c r="H978" s="66" t="str">
        <f t="shared" si="57"/>
        <v/>
      </c>
    </row>
    <row r="979" spans="2:8" x14ac:dyDescent="0.25">
      <c r="B979" s="80">
        <v>190</v>
      </c>
      <c r="C979" s="112" t="s">
        <v>168</v>
      </c>
      <c r="D979" s="80">
        <v>79.8</v>
      </c>
      <c r="E979" s="84"/>
      <c r="F979" s="85">
        <v>67</v>
      </c>
      <c r="G979" s="66">
        <f t="shared" si="57"/>
        <v>5346.5999999999995</v>
      </c>
      <c r="H979" s="66" t="str">
        <f t="shared" si="57"/>
        <v/>
      </c>
    </row>
    <row r="980" spans="2:8" x14ac:dyDescent="0.25">
      <c r="B980" s="109"/>
      <c r="C980" s="109"/>
      <c r="D980" s="80"/>
      <c r="E980" s="84"/>
      <c r="F980" s="85"/>
      <c r="G980" s="66" t="str">
        <f t="shared" si="57"/>
        <v/>
      </c>
      <c r="H980" s="66" t="str">
        <f t="shared" si="57"/>
        <v/>
      </c>
    </row>
    <row r="981" spans="2:8" ht="30" x14ac:dyDescent="0.25">
      <c r="B981" s="78" t="s">
        <v>450</v>
      </c>
      <c r="C981" s="72"/>
      <c r="D981" s="80"/>
      <c r="E981" s="84"/>
      <c r="F981" s="85"/>
      <c r="G981" s="66" t="str">
        <f t="shared" si="57"/>
        <v/>
      </c>
      <c r="H981" s="66" t="str">
        <f t="shared" si="57"/>
        <v/>
      </c>
    </row>
    <row r="982" spans="2:8" x14ac:dyDescent="0.25">
      <c r="B982" s="109"/>
      <c r="C982" s="72"/>
      <c r="D982" s="80"/>
      <c r="E982" s="84"/>
      <c r="F982" s="85"/>
      <c r="G982" s="66" t="str">
        <f t="shared" si="57"/>
        <v/>
      </c>
      <c r="H982" s="66" t="str">
        <f t="shared" si="57"/>
        <v/>
      </c>
    </row>
    <row r="983" spans="2:8" x14ac:dyDescent="0.25">
      <c r="B983" s="109" t="s">
        <v>342</v>
      </c>
      <c r="C983" s="72"/>
      <c r="D983" s="80"/>
      <c r="E983" s="84"/>
      <c r="F983" s="85"/>
      <c r="G983" s="66" t="str">
        <f t="shared" si="57"/>
        <v/>
      </c>
      <c r="H983" s="66" t="str">
        <f t="shared" si="57"/>
        <v/>
      </c>
    </row>
    <row r="984" spans="2:8" ht="60" x14ac:dyDescent="0.25">
      <c r="B984" s="109" t="s">
        <v>343</v>
      </c>
      <c r="C984" s="109"/>
      <c r="D984" s="80"/>
      <c r="E984" s="84"/>
      <c r="F984" s="85"/>
      <c r="G984" s="66" t="str">
        <f t="shared" si="57"/>
        <v/>
      </c>
      <c r="H984" s="66" t="str">
        <f t="shared" si="57"/>
        <v/>
      </c>
    </row>
    <row r="985" spans="2:8" ht="75" x14ac:dyDescent="0.25">
      <c r="B985" s="109" t="s">
        <v>344</v>
      </c>
      <c r="C985" s="109"/>
      <c r="D985" s="80"/>
      <c r="E985" s="84"/>
      <c r="F985" s="85"/>
      <c r="G985" s="66" t="str">
        <f t="shared" si="57"/>
        <v/>
      </c>
      <c r="H985" s="66" t="str">
        <f t="shared" si="57"/>
        <v/>
      </c>
    </row>
    <row r="986" spans="2:8" ht="30" x14ac:dyDescent="0.25">
      <c r="B986" s="109" t="s">
        <v>345</v>
      </c>
      <c r="C986" s="109"/>
      <c r="D986" s="80"/>
      <c r="E986" s="84"/>
      <c r="F986" s="85"/>
      <c r="G986" s="66" t="str">
        <f t="shared" si="57"/>
        <v/>
      </c>
      <c r="H986" s="66" t="str">
        <f t="shared" si="57"/>
        <v/>
      </c>
    </row>
    <row r="987" spans="2:8" x14ac:dyDescent="0.25">
      <c r="B987" s="109" t="s">
        <v>346</v>
      </c>
      <c r="C987" s="109"/>
      <c r="D987" s="80"/>
      <c r="E987" s="84"/>
      <c r="F987" s="85"/>
      <c r="G987" s="66" t="str">
        <f t="shared" si="57"/>
        <v/>
      </c>
      <c r="H987" s="66" t="str">
        <f t="shared" si="57"/>
        <v/>
      </c>
    </row>
    <row r="988" spans="2:8" x14ac:dyDescent="0.25">
      <c r="B988" s="109" t="s">
        <v>347</v>
      </c>
      <c r="C988" s="109"/>
      <c r="D988" s="80"/>
      <c r="E988" s="84"/>
      <c r="F988" s="85"/>
      <c r="G988" s="66" t="str">
        <f t="shared" si="57"/>
        <v/>
      </c>
      <c r="H988" s="66" t="str">
        <f t="shared" si="57"/>
        <v/>
      </c>
    </row>
    <row r="989" spans="2:8" x14ac:dyDescent="0.25">
      <c r="B989" s="109"/>
      <c r="C989" s="109" t="s">
        <v>27</v>
      </c>
      <c r="D989" s="120">
        <v>195.32</v>
      </c>
      <c r="E989" s="84"/>
      <c r="F989" s="85">
        <v>65.3</v>
      </c>
      <c r="G989" s="66">
        <f t="shared" si="57"/>
        <v>12754.395999999999</v>
      </c>
      <c r="H989" s="66" t="str">
        <f t="shared" si="57"/>
        <v/>
      </c>
    </row>
    <row r="990" spans="2:8" x14ac:dyDescent="0.25">
      <c r="B990" s="109"/>
      <c r="C990" s="109"/>
      <c r="D990" s="80"/>
      <c r="E990" s="84"/>
      <c r="F990" s="85"/>
      <c r="G990" s="66" t="str">
        <f t="shared" si="57"/>
        <v/>
      </c>
      <c r="H990" s="66" t="str">
        <f t="shared" si="57"/>
        <v/>
      </c>
    </row>
    <row r="991" spans="2:8" x14ac:dyDescent="0.25">
      <c r="B991" s="109" t="s">
        <v>348</v>
      </c>
      <c r="C991" s="109"/>
      <c r="D991" s="80"/>
      <c r="E991" s="84"/>
      <c r="F991" s="85"/>
      <c r="G991" s="66" t="str">
        <f t="shared" si="57"/>
        <v/>
      </c>
      <c r="H991" s="66" t="str">
        <f t="shared" si="57"/>
        <v/>
      </c>
    </row>
    <row r="992" spans="2:8" ht="30" x14ac:dyDescent="0.25">
      <c r="B992" s="109" t="s">
        <v>349</v>
      </c>
      <c r="C992" s="109"/>
      <c r="D992" s="80"/>
      <c r="E992" s="84"/>
      <c r="F992" s="85"/>
      <c r="G992" s="66" t="str">
        <f t="shared" si="57"/>
        <v/>
      </c>
      <c r="H992" s="66" t="str">
        <f t="shared" si="57"/>
        <v/>
      </c>
    </row>
    <row r="993" spans="2:8" ht="30" x14ac:dyDescent="0.25">
      <c r="B993" s="109" t="s">
        <v>350</v>
      </c>
      <c r="C993" s="109"/>
      <c r="D993" s="80"/>
      <c r="E993" s="84"/>
      <c r="F993" s="85"/>
      <c r="G993" s="66" t="str">
        <f t="shared" si="57"/>
        <v/>
      </c>
      <c r="H993" s="66" t="str">
        <f t="shared" si="57"/>
        <v/>
      </c>
    </row>
    <row r="994" spans="2:8" x14ac:dyDescent="0.25">
      <c r="B994" s="109" t="s">
        <v>351</v>
      </c>
      <c r="C994" s="109"/>
      <c r="D994" s="80"/>
      <c r="E994" s="84"/>
      <c r="F994" s="85"/>
      <c r="G994" s="66" t="str">
        <f t="shared" si="57"/>
        <v/>
      </c>
      <c r="H994" s="66" t="str">
        <f t="shared" si="57"/>
        <v/>
      </c>
    </row>
    <row r="995" spans="2:8" x14ac:dyDescent="0.25">
      <c r="B995" s="109" t="s">
        <v>352</v>
      </c>
      <c r="C995" s="109"/>
      <c r="D995" s="80"/>
      <c r="E995" s="84"/>
      <c r="F995" s="85"/>
      <c r="G995" s="66" t="str">
        <f t="shared" si="57"/>
        <v/>
      </c>
      <c r="H995" s="66" t="str">
        <f t="shared" si="57"/>
        <v/>
      </c>
    </row>
    <row r="996" spans="2:8" ht="45" x14ac:dyDescent="0.25">
      <c r="B996" s="109" t="s">
        <v>353</v>
      </c>
      <c r="C996" s="109"/>
      <c r="D996" s="80"/>
      <c r="E996" s="84"/>
      <c r="F996" s="85"/>
      <c r="G996" s="66" t="str">
        <f t="shared" si="57"/>
        <v/>
      </c>
      <c r="H996" s="66" t="str">
        <f t="shared" si="57"/>
        <v/>
      </c>
    </row>
    <row r="997" spans="2:8" ht="30" x14ac:dyDescent="0.25">
      <c r="B997" s="109" t="s">
        <v>354</v>
      </c>
      <c r="C997" s="109"/>
      <c r="D997" s="80"/>
      <c r="E997" s="84"/>
      <c r="F997" s="85"/>
      <c r="G997" s="66" t="str">
        <f t="shared" si="57"/>
        <v/>
      </c>
      <c r="H997" s="66" t="str">
        <f t="shared" si="57"/>
        <v/>
      </c>
    </row>
    <row r="998" spans="2:8" x14ac:dyDescent="0.25">
      <c r="B998" s="109"/>
      <c r="C998" s="109" t="s">
        <v>27</v>
      </c>
      <c r="D998" s="120">
        <v>195.32</v>
      </c>
      <c r="E998" s="84"/>
      <c r="F998" s="85">
        <v>83</v>
      </c>
      <c r="G998" s="66">
        <f t="shared" si="57"/>
        <v>16211.56</v>
      </c>
      <c r="H998" s="66" t="str">
        <f t="shared" si="57"/>
        <v/>
      </c>
    </row>
    <row r="999" spans="2:8" x14ac:dyDescent="0.25">
      <c r="B999" s="109"/>
      <c r="C999" s="109"/>
      <c r="D999" s="80"/>
      <c r="E999" s="84"/>
      <c r="F999" s="85"/>
      <c r="G999" s="66" t="str">
        <f t="shared" si="57"/>
        <v/>
      </c>
      <c r="H999" s="66" t="str">
        <f t="shared" si="57"/>
        <v/>
      </c>
    </row>
    <row r="1000" spans="2:8" ht="30" x14ac:dyDescent="0.25">
      <c r="B1000" s="78" t="s">
        <v>451</v>
      </c>
      <c r="C1000" s="109"/>
      <c r="D1000" s="80"/>
      <c r="E1000" s="84"/>
      <c r="F1000" s="85"/>
      <c r="G1000" s="66" t="str">
        <f t="shared" si="57"/>
        <v/>
      </c>
      <c r="H1000" s="66" t="str">
        <f t="shared" si="57"/>
        <v/>
      </c>
    </row>
    <row r="1001" spans="2:8" x14ac:dyDescent="0.25">
      <c r="B1001" s="109"/>
      <c r="C1001" s="109"/>
      <c r="D1001" s="80"/>
      <c r="E1001" s="84"/>
      <c r="F1001" s="85"/>
      <c r="G1001" s="66" t="str">
        <f t="shared" si="57"/>
        <v/>
      </c>
      <c r="H1001" s="66" t="str">
        <f t="shared" si="57"/>
        <v/>
      </c>
    </row>
    <row r="1002" spans="2:8" ht="60" x14ac:dyDescent="0.25">
      <c r="B1002" s="109" t="s">
        <v>343</v>
      </c>
      <c r="C1002" s="109"/>
      <c r="D1002" s="80"/>
      <c r="E1002" s="84"/>
      <c r="F1002" s="85"/>
      <c r="G1002" s="66" t="str">
        <f t="shared" si="57"/>
        <v/>
      </c>
      <c r="H1002" s="66" t="str">
        <f t="shared" si="57"/>
        <v/>
      </c>
    </row>
    <row r="1003" spans="2:8" ht="75" x14ac:dyDescent="0.25">
      <c r="B1003" s="109" t="s">
        <v>344</v>
      </c>
      <c r="C1003" s="109"/>
      <c r="D1003" s="80"/>
      <c r="E1003" s="84"/>
      <c r="F1003" s="85"/>
      <c r="G1003" s="66" t="str">
        <f t="shared" si="57"/>
        <v/>
      </c>
      <c r="H1003" s="66" t="str">
        <f t="shared" si="57"/>
        <v/>
      </c>
    </row>
    <row r="1004" spans="2:8" ht="30" x14ac:dyDescent="0.25">
      <c r="B1004" s="109" t="s">
        <v>345</v>
      </c>
      <c r="C1004" s="109"/>
      <c r="D1004" s="80"/>
      <c r="E1004" s="84"/>
      <c r="F1004" s="85"/>
      <c r="G1004" s="66" t="str">
        <f t="shared" si="57"/>
        <v/>
      </c>
      <c r="H1004" s="66" t="str">
        <f t="shared" si="57"/>
        <v/>
      </c>
    </row>
    <row r="1005" spans="2:8" x14ac:dyDescent="0.25">
      <c r="B1005" s="109" t="s">
        <v>346</v>
      </c>
      <c r="C1005" s="109"/>
      <c r="D1005" s="80"/>
      <c r="E1005" s="84"/>
      <c r="F1005" s="85"/>
      <c r="G1005" s="66" t="str">
        <f t="shared" si="57"/>
        <v/>
      </c>
      <c r="H1005" s="66" t="str">
        <f t="shared" si="57"/>
        <v/>
      </c>
    </row>
    <row r="1006" spans="2:8" x14ac:dyDescent="0.25">
      <c r="B1006" s="109" t="s">
        <v>347</v>
      </c>
      <c r="C1006" s="109"/>
      <c r="D1006" s="80"/>
      <c r="E1006" s="84"/>
      <c r="F1006" s="85"/>
      <c r="G1006" s="66" t="str">
        <f t="shared" si="57"/>
        <v/>
      </c>
      <c r="H1006" s="66" t="str">
        <f t="shared" si="57"/>
        <v/>
      </c>
    </row>
    <row r="1007" spans="2:8" x14ac:dyDescent="0.25">
      <c r="B1007" s="109"/>
      <c r="C1007" s="109" t="s">
        <v>27</v>
      </c>
      <c r="D1007" s="120">
        <v>253.96</v>
      </c>
      <c r="E1007" s="84"/>
      <c r="F1007" s="85">
        <v>65.3</v>
      </c>
      <c r="G1007" s="66">
        <f t="shared" si="57"/>
        <v>16583.588</v>
      </c>
      <c r="H1007" s="66" t="str">
        <f t="shared" si="57"/>
        <v/>
      </c>
    </row>
    <row r="1008" spans="2:8" x14ac:dyDescent="0.25">
      <c r="B1008" s="109"/>
      <c r="C1008" s="109"/>
      <c r="D1008" s="80"/>
      <c r="E1008" s="84"/>
      <c r="F1008" s="85"/>
      <c r="G1008" s="66" t="str">
        <f t="shared" si="57"/>
        <v/>
      </c>
      <c r="H1008" s="66" t="str">
        <f t="shared" si="57"/>
        <v/>
      </c>
    </row>
    <row r="1009" spans="2:8" x14ac:dyDescent="0.25">
      <c r="B1009" s="109" t="s">
        <v>356</v>
      </c>
      <c r="C1009" s="109"/>
      <c r="D1009" s="80"/>
      <c r="E1009" s="84"/>
      <c r="F1009" s="85"/>
      <c r="G1009" s="66" t="str">
        <f t="shared" si="57"/>
        <v/>
      </c>
      <c r="H1009" s="66" t="str">
        <f t="shared" si="57"/>
        <v/>
      </c>
    </row>
    <row r="1010" spans="2:8" ht="30" x14ac:dyDescent="0.25">
      <c r="B1010" s="109" t="s">
        <v>349</v>
      </c>
      <c r="C1010" s="109"/>
      <c r="D1010" s="80"/>
      <c r="E1010" s="84"/>
      <c r="F1010" s="85"/>
      <c r="G1010" s="66" t="str">
        <f t="shared" si="57"/>
        <v/>
      </c>
      <c r="H1010" s="66" t="str">
        <f t="shared" si="57"/>
        <v/>
      </c>
    </row>
    <row r="1011" spans="2:8" ht="30" x14ac:dyDescent="0.25">
      <c r="B1011" s="109" t="s">
        <v>357</v>
      </c>
      <c r="C1011" s="109"/>
      <c r="D1011" s="80"/>
      <c r="E1011" s="84"/>
      <c r="F1011" s="85"/>
      <c r="G1011" s="66" t="str">
        <f t="shared" si="57"/>
        <v/>
      </c>
      <c r="H1011" s="66" t="str">
        <f t="shared" si="57"/>
        <v/>
      </c>
    </row>
    <row r="1012" spans="2:8" x14ac:dyDescent="0.25">
      <c r="B1012" s="109" t="s">
        <v>358</v>
      </c>
      <c r="C1012" s="109"/>
      <c r="D1012" s="80"/>
      <c r="E1012" s="84"/>
      <c r="F1012" s="85"/>
      <c r="G1012" s="66" t="str">
        <f t="shared" si="57"/>
        <v/>
      </c>
      <c r="H1012" s="66" t="str">
        <f t="shared" si="57"/>
        <v/>
      </c>
    </row>
    <row r="1013" spans="2:8" x14ac:dyDescent="0.25">
      <c r="B1013" s="109" t="s">
        <v>359</v>
      </c>
      <c r="C1013" s="109"/>
      <c r="D1013" s="80"/>
      <c r="E1013" s="84"/>
      <c r="F1013" s="85"/>
      <c r="G1013" s="66" t="str">
        <f t="shared" si="57"/>
        <v/>
      </c>
      <c r="H1013" s="66" t="str">
        <f t="shared" si="57"/>
        <v/>
      </c>
    </row>
    <row r="1014" spans="2:8" x14ac:dyDescent="0.25">
      <c r="B1014" s="109" t="s">
        <v>360</v>
      </c>
      <c r="C1014" s="109"/>
      <c r="D1014" s="80"/>
      <c r="E1014" s="84"/>
      <c r="F1014" s="85"/>
      <c r="G1014" s="66" t="str">
        <f t="shared" si="57"/>
        <v/>
      </c>
      <c r="H1014" s="66" t="str">
        <f t="shared" si="57"/>
        <v/>
      </c>
    </row>
    <row r="1015" spans="2:8" ht="30" x14ac:dyDescent="0.25">
      <c r="B1015" s="109" t="s">
        <v>361</v>
      </c>
      <c r="C1015" s="109"/>
      <c r="D1015" s="80"/>
      <c r="E1015" s="84"/>
      <c r="F1015" s="85"/>
      <c r="G1015" s="66" t="str">
        <f t="shared" si="57"/>
        <v/>
      </c>
      <c r="H1015" s="66" t="str">
        <f t="shared" si="57"/>
        <v/>
      </c>
    </row>
    <row r="1016" spans="2:8" ht="30" x14ac:dyDescent="0.25">
      <c r="B1016" s="109" t="s">
        <v>362</v>
      </c>
      <c r="C1016" s="109"/>
      <c r="D1016" s="80"/>
      <c r="E1016" s="84"/>
      <c r="F1016" s="85"/>
      <c r="G1016" s="66" t="str">
        <f t="shared" si="57"/>
        <v/>
      </c>
      <c r="H1016" s="66" t="str">
        <f t="shared" si="57"/>
        <v/>
      </c>
    </row>
    <row r="1017" spans="2:8" x14ac:dyDescent="0.25">
      <c r="B1017" s="109"/>
      <c r="C1017" s="109" t="s">
        <v>27</v>
      </c>
      <c r="D1017" s="120">
        <v>253.96</v>
      </c>
      <c r="E1017" s="84"/>
      <c r="F1017" s="85">
        <v>98</v>
      </c>
      <c r="G1017" s="66">
        <f t="shared" si="57"/>
        <v>24888.080000000002</v>
      </c>
      <c r="H1017" s="66" t="str">
        <f t="shared" si="57"/>
        <v/>
      </c>
    </row>
    <row r="1019" spans="2:8" ht="30" x14ac:dyDescent="0.25">
      <c r="B1019" s="109" t="s">
        <v>350</v>
      </c>
      <c r="C1019" s="109"/>
      <c r="D1019" s="80"/>
      <c r="E1019" s="84"/>
      <c r="F1019" s="85"/>
      <c r="G1019" s="66" t="str">
        <f t="shared" ref="G1019:H1039" si="58">IF(D1019=0,"",D1019*F1019)</f>
        <v/>
      </c>
      <c r="H1019" s="66" t="str">
        <f t="shared" si="58"/>
        <v/>
      </c>
    </row>
    <row r="1020" spans="2:8" x14ac:dyDescent="0.25">
      <c r="B1020" s="109" t="s">
        <v>351</v>
      </c>
      <c r="C1020" s="109"/>
      <c r="D1020" s="80"/>
      <c r="E1020" s="84"/>
      <c r="F1020" s="85"/>
      <c r="G1020" s="66" t="str">
        <f t="shared" si="58"/>
        <v/>
      </c>
      <c r="H1020" s="66" t="str">
        <f t="shared" si="58"/>
        <v/>
      </c>
    </row>
    <row r="1021" spans="2:8" x14ac:dyDescent="0.25">
      <c r="B1021" s="109" t="s">
        <v>352</v>
      </c>
      <c r="C1021" s="109"/>
      <c r="D1021" s="80"/>
      <c r="E1021" s="84"/>
      <c r="F1021" s="85"/>
      <c r="G1021" s="66" t="str">
        <f t="shared" si="58"/>
        <v/>
      </c>
      <c r="H1021" s="66" t="str">
        <f t="shared" si="58"/>
        <v/>
      </c>
    </row>
    <row r="1022" spans="2:8" ht="45" x14ac:dyDescent="0.25">
      <c r="B1022" s="109" t="s">
        <v>353</v>
      </c>
      <c r="C1022" s="109"/>
      <c r="D1022" s="80"/>
      <c r="E1022" s="84"/>
      <c r="F1022" s="85"/>
      <c r="G1022" s="66" t="str">
        <f t="shared" si="58"/>
        <v/>
      </c>
      <c r="H1022" s="66" t="str">
        <f t="shared" si="58"/>
        <v/>
      </c>
    </row>
    <row r="1023" spans="2:8" x14ac:dyDescent="0.25">
      <c r="B1023" s="109" t="s">
        <v>364</v>
      </c>
      <c r="C1023" s="109"/>
      <c r="D1023" s="80"/>
      <c r="E1023" s="84"/>
      <c r="F1023" s="85"/>
      <c r="G1023" s="66" t="str">
        <f t="shared" si="58"/>
        <v/>
      </c>
      <c r="H1023" s="66" t="str">
        <f t="shared" si="58"/>
        <v/>
      </c>
    </row>
    <row r="1024" spans="2:8" x14ac:dyDescent="0.25">
      <c r="B1024" s="109"/>
      <c r="C1024" s="109" t="s">
        <v>27</v>
      </c>
      <c r="D1024" s="80">
        <v>169.78000000000003</v>
      </c>
      <c r="E1024" s="84"/>
      <c r="F1024" s="85">
        <v>85.97</v>
      </c>
      <c r="G1024" s="66">
        <f t="shared" si="58"/>
        <v>14595.986600000002</v>
      </c>
      <c r="H1024" s="66" t="str">
        <f t="shared" si="58"/>
        <v/>
      </c>
    </row>
    <row r="1025" spans="2:8" x14ac:dyDescent="0.25">
      <c r="B1025" s="109"/>
      <c r="C1025" s="109"/>
      <c r="D1025" s="80"/>
      <c r="E1025" s="84"/>
      <c r="F1025" s="85"/>
      <c r="G1025" s="66" t="str">
        <f t="shared" si="58"/>
        <v/>
      </c>
      <c r="H1025" s="66" t="str">
        <f t="shared" si="58"/>
        <v/>
      </c>
    </row>
    <row r="1026" spans="2:8" ht="30" x14ac:dyDescent="0.25">
      <c r="B1026" s="109" t="s">
        <v>365</v>
      </c>
      <c r="C1026" s="109"/>
      <c r="D1026" s="80"/>
      <c r="E1026" s="84"/>
      <c r="F1026" s="85"/>
      <c r="G1026" s="66" t="str">
        <f t="shared" si="58"/>
        <v/>
      </c>
      <c r="H1026" s="66" t="str">
        <f t="shared" si="58"/>
        <v/>
      </c>
    </row>
    <row r="1027" spans="2:8" x14ac:dyDescent="0.25">
      <c r="B1027" s="109" t="s">
        <v>366</v>
      </c>
      <c r="C1027" s="109"/>
      <c r="D1027" s="80"/>
      <c r="E1027" s="84"/>
      <c r="F1027" s="85"/>
      <c r="G1027" s="66" t="str">
        <f t="shared" si="58"/>
        <v/>
      </c>
      <c r="H1027" s="66" t="str">
        <f t="shared" si="58"/>
        <v/>
      </c>
    </row>
    <row r="1028" spans="2:8" x14ac:dyDescent="0.25">
      <c r="B1028" s="109" t="s">
        <v>367</v>
      </c>
      <c r="C1028" s="109"/>
      <c r="D1028" s="80"/>
      <c r="E1028" s="84"/>
      <c r="F1028" s="85"/>
      <c r="G1028" s="66" t="str">
        <f t="shared" si="58"/>
        <v/>
      </c>
      <c r="H1028" s="66" t="str">
        <f t="shared" si="58"/>
        <v/>
      </c>
    </row>
    <row r="1029" spans="2:8" ht="45" x14ac:dyDescent="0.25">
      <c r="B1029" s="109" t="s">
        <v>368</v>
      </c>
      <c r="C1029" s="109"/>
      <c r="D1029" s="80"/>
      <c r="E1029" s="84"/>
      <c r="F1029" s="85"/>
      <c r="G1029" s="66" t="str">
        <f t="shared" si="58"/>
        <v/>
      </c>
      <c r="H1029" s="66" t="str">
        <f t="shared" si="58"/>
        <v/>
      </c>
    </row>
    <row r="1030" spans="2:8" x14ac:dyDescent="0.25">
      <c r="B1030" s="109" t="s">
        <v>364</v>
      </c>
      <c r="C1030" s="109"/>
      <c r="D1030" s="80"/>
      <c r="E1030" s="84"/>
      <c r="F1030" s="85"/>
      <c r="G1030" s="66" t="str">
        <f t="shared" si="58"/>
        <v/>
      </c>
      <c r="H1030" s="66" t="str">
        <f t="shared" si="58"/>
        <v/>
      </c>
    </row>
    <row r="1031" spans="2:8" x14ac:dyDescent="0.25">
      <c r="B1031" s="109"/>
      <c r="C1031" s="109" t="s">
        <v>27</v>
      </c>
      <c r="D1031" s="80">
        <v>127.69999999999999</v>
      </c>
      <c r="E1031" s="84"/>
      <c r="F1031" s="85">
        <v>85.97</v>
      </c>
      <c r="G1031" s="66">
        <f t="shared" si="58"/>
        <v>10978.368999999999</v>
      </c>
      <c r="H1031" s="66" t="str">
        <f t="shared" si="58"/>
        <v/>
      </c>
    </row>
    <row r="1032" spans="2:8" x14ac:dyDescent="0.25">
      <c r="B1032" s="109"/>
      <c r="C1032" s="109"/>
      <c r="D1032" s="80"/>
      <c r="E1032" s="84"/>
      <c r="F1032" s="85"/>
      <c r="G1032" s="66" t="str">
        <f t="shared" si="58"/>
        <v/>
      </c>
      <c r="H1032" s="66" t="str">
        <f t="shared" si="58"/>
        <v/>
      </c>
    </row>
    <row r="1033" spans="2:8" ht="30" x14ac:dyDescent="0.25">
      <c r="B1033" s="109" t="s">
        <v>369</v>
      </c>
      <c r="C1033" s="109"/>
      <c r="D1033" s="80"/>
      <c r="E1033" s="84"/>
      <c r="F1033" s="85"/>
      <c r="G1033" s="66" t="str">
        <f t="shared" si="58"/>
        <v/>
      </c>
      <c r="H1033" s="66" t="str">
        <f t="shared" si="58"/>
        <v/>
      </c>
    </row>
    <row r="1034" spans="2:8" x14ac:dyDescent="0.25">
      <c r="B1034" s="109" t="s">
        <v>358</v>
      </c>
      <c r="C1034" s="109"/>
      <c r="D1034" s="80"/>
      <c r="E1034" s="84"/>
      <c r="F1034" s="85"/>
      <c r="G1034" s="66" t="str">
        <f t="shared" si="58"/>
        <v/>
      </c>
      <c r="H1034" s="66" t="str">
        <f t="shared" si="58"/>
        <v/>
      </c>
    </row>
    <row r="1035" spans="2:8" x14ac:dyDescent="0.25">
      <c r="B1035" s="109" t="s">
        <v>359</v>
      </c>
      <c r="C1035" s="109"/>
      <c r="D1035" s="80"/>
      <c r="E1035" s="84"/>
      <c r="F1035" s="85"/>
      <c r="G1035" s="66" t="str">
        <f t="shared" si="58"/>
        <v/>
      </c>
      <c r="H1035" s="66" t="str">
        <f t="shared" si="58"/>
        <v/>
      </c>
    </row>
    <row r="1036" spans="2:8" x14ac:dyDescent="0.25">
      <c r="B1036" s="109" t="s">
        <v>360</v>
      </c>
      <c r="C1036" s="109"/>
      <c r="D1036" s="80"/>
      <c r="E1036" s="84"/>
      <c r="F1036" s="85"/>
      <c r="G1036" s="66" t="str">
        <f t="shared" si="58"/>
        <v/>
      </c>
      <c r="H1036" s="66" t="str">
        <f t="shared" si="58"/>
        <v/>
      </c>
    </row>
    <row r="1037" spans="2:8" ht="30" x14ac:dyDescent="0.25">
      <c r="B1037" s="109" t="s">
        <v>361</v>
      </c>
      <c r="C1037" s="109"/>
      <c r="D1037" s="80"/>
      <c r="E1037" s="84"/>
      <c r="F1037" s="85"/>
      <c r="G1037" s="66" t="str">
        <f t="shared" si="58"/>
        <v/>
      </c>
      <c r="H1037" s="66" t="str">
        <f t="shared" si="58"/>
        <v/>
      </c>
    </row>
    <row r="1038" spans="2:8" ht="30" x14ac:dyDescent="0.25">
      <c r="B1038" s="109" t="s">
        <v>370</v>
      </c>
      <c r="C1038" s="109"/>
      <c r="D1038" s="80"/>
      <c r="E1038" s="84"/>
      <c r="F1038" s="85"/>
      <c r="G1038" s="66" t="str">
        <f t="shared" si="58"/>
        <v/>
      </c>
      <c r="H1038" s="66" t="str">
        <f t="shared" si="58"/>
        <v/>
      </c>
    </row>
    <row r="1039" spans="2:8" x14ac:dyDescent="0.25">
      <c r="B1039" s="77"/>
      <c r="C1039" s="77" t="s">
        <v>27</v>
      </c>
      <c r="D1039" s="144">
        <v>366.12500000000011</v>
      </c>
      <c r="E1039" s="131"/>
      <c r="F1039" s="101">
        <v>99.35</v>
      </c>
      <c r="G1039" s="67">
        <f t="shared" si="58"/>
        <v>36374.51875000001</v>
      </c>
      <c r="H1039" s="67" t="str">
        <f t="shared" si="58"/>
        <v/>
      </c>
    </row>
    <row r="1040" spans="2:8" x14ac:dyDescent="0.25">
      <c r="B1040" s="109"/>
      <c r="C1040" s="109"/>
      <c r="D1040" s="80"/>
      <c r="E1040" s="84"/>
      <c r="F1040" s="85"/>
      <c r="G1040" s="66"/>
      <c r="H1040" s="66"/>
    </row>
    <row r="1041" spans="2:8" x14ac:dyDescent="0.25">
      <c r="B1041" s="109"/>
      <c r="C1041" s="109"/>
      <c r="D1041" s="80">
        <f>SUM(D912:D1040)</f>
        <v>11489.254999999999</v>
      </c>
      <c r="E1041" s="84"/>
      <c r="F1041" s="85"/>
      <c r="G1041" s="66"/>
      <c r="H1041" s="66"/>
    </row>
    <row r="1043" spans="2:8" x14ac:dyDescent="0.25">
      <c r="B1043" s="60" t="s">
        <v>285</v>
      </c>
    </row>
    <row r="1045" spans="2:8" ht="105" x14ac:dyDescent="0.25">
      <c r="B1045" s="86" t="s">
        <v>371</v>
      </c>
      <c r="C1045" s="87"/>
      <c r="D1045" s="80"/>
      <c r="E1045" s="84"/>
      <c r="F1045" s="85"/>
      <c r="G1045" s="66" t="str">
        <f t="shared" ref="G1045:H1056" si="59">IF(D1045=0,"",D1045*F1045)</f>
        <v/>
      </c>
      <c r="H1045" s="66" t="str">
        <f t="shared" si="59"/>
        <v/>
      </c>
    </row>
    <row r="1046" spans="2:8" ht="30" x14ac:dyDescent="0.25">
      <c r="B1046" s="86" t="s">
        <v>160</v>
      </c>
      <c r="C1046" s="87"/>
      <c r="D1046" s="80"/>
      <c r="E1046" s="84"/>
      <c r="F1046" s="85"/>
      <c r="G1046" s="66" t="str">
        <f t="shared" si="59"/>
        <v/>
      </c>
      <c r="H1046" s="66" t="str">
        <f t="shared" si="59"/>
        <v/>
      </c>
    </row>
    <row r="1047" spans="2:8" x14ac:dyDescent="0.25">
      <c r="B1047" s="109" t="s">
        <v>26</v>
      </c>
      <c r="C1047" s="109" t="s">
        <v>27</v>
      </c>
      <c r="D1047" s="117">
        <v>5976.0999999999985</v>
      </c>
      <c r="E1047" s="84"/>
      <c r="F1047" s="85">
        <v>7.49</v>
      </c>
      <c r="G1047" s="66">
        <f t="shared" si="59"/>
        <v>44760.988999999987</v>
      </c>
      <c r="H1047" s="66" t="str">
        <f t="shared" si="59"/>
        <v/>
      </c>
    </row>
    <row r="1048" spans="2:8" x14ac:dyDescent="0.25">
      <c r="B1048" s="109"/>
      <c r="C1048" s="109"/>
      <c r="D1048" s="80"/>
      <c r="E1048" s="84"/>
      <c r="F1048" s="85"/>
      <c r="G1048" s="66" t="str">
        <f t="shared" si="59"/>
        <v/>
      </c>
      <c r="H1048" s="66" t="str">
        <f t="shared" si="59"/>
        <v/>
      </c>
    </row>
    <row r="1049" spans="2:8" x14ac:dyDescent="0.25">
      <c r="B1049" s="109" t="s">
        <v>372</v>
      </c>
      <c r="C1049" s="109"/>
      <c r="D1049" s="80"/>
      <c r="E1049" s="84"/>
      <c r="F1049" s="85"/>
      <c r="G1049" s="66" t="str">
        <f t="shared" si="59"/>
        <v/>
      </c>
      <c r="H1049" s="66" t="str">
        <f t="shared" si="59"/>
        <v/>
      </c>
    </row>
    <row r="1050" spans="2:8" x14ac:dyDescent="0.25">
      <c r="B1050" s="109"/>
      <c r="C1050" s="109"/>
      <c r="D1050" s="80"/>
      <c r="E1050" s="84"/>
      <c r="F1050" s="85"/>
      <c r="G1050" s="66" t="str">
        <f t="shared" si="59"/>
        <v/>
      </c>
      <c r="H1050" s="66" t="str">
        <f t="shared" si="59"/>
        <v/>
      </c>
    </row>
    <row r="1051" spans="2:8" ht="90" x14ac:dyDescent="0.25">
      <c r="B1051" s="86" t="s">
        <v>373</v>
      </c>
      <c r="C1051" s="87"/>
      <c r="D1051" s="80"/>
      <c r="E1051" s="84"/>
      <c r="F1051" s="85"/>
      <c r="G1051" s="66" t="str">
        <f t="shared" si="59"/>
        <v/>
      </c>
      <c r="H1051" s="66" t="str">
        <f t="shared" si="59"/>
        <v/>
      </c>
    </row>
    <row r="1052" spans="2:8" ht="30" x14ac:dyDescent="0.25">
      <c r="B1052" s="86" t="s">
        <v>160</v>
      </c>
      <c r="C1052" s="87"/>
      <c r="D1052" s="80"/>
      <c r="E1052" s="84"/>
      <c r="F1052" s="85"/>
      <c r="G1052" s="66" t="str">
        <f t="shared" si="59"/>
        <v/>
      </c>
      <c r="H1052" s="66" t="str">
        <f t="shared" si="59"/>
        <v/>
      </c>
    </row>
    <row r="1053" spans="2:8" x14ac:dyDescent="0.25">
      <c r="B1053" s="109" t="s">
        <v>26</v>
      </c>
      <c r="C1053" s="109" t="s">
        <v>27</v>
      </c>
      <c r="D1053" s="117">
        <v>2944.51</v>
      </c>
      <c r="E1053" s="84"/>
      <c r="F1053" s="85">
        <v>7.31</v>
      </c>
      <c r="G1053" s="66">
        <f t="shared" si="59"/>
        <v>21524.3681</v>
      </c>
      <c r="H1053" s="66" t="str">
        <f t="shared" si="59"/>
        <v/>
      </c>
    </row>
    <row r="1054" spans="2:8" x14ac:dyDescent="0.25">
      <c r="B1054" s="109"/>
      <c r="C1054" s="109"/>
      <c r="D1054" s="80"/>
      <c r="E1054" s="84"/>
      <c r="F1054" s="85"/>
      <c r="G1054" s="66" t="str">
        <f t="shared" si="59"/>
        <v/>
      </c>
      <c r="H1054" s="66" t="str">
        <f t="shared" si="59"/>
        <v/>
      </c>
    </row>
    <row r="1055" spans="2:8" x14ac:dyDescent="0.25">
      <c r="B1055" s="109" t="s">
        <v>374</v>
      </c>
      <c r="C1055" s="109"/>
      <c r="D1055" s="80"/>
      <c r="E1055" s="84"/>
      <c r="F1055" s="85"/>
      <c r="G1055" s="69" t="str">
        <f t="shared" si="59"/>
        <v/>
      </c>
      <c r="H1055" s="69" t="str">
        <f t="shared" si="59"/>
        <v/>
      </c>
    </row>
    <row r="1056" spans="2:8" x14ac:dyDescent="0.25">
      <c r="B1056" s="77"/>
      <c r="C1056" s="77" t="s">
        <v>27</v>
      </c>
      <c r="D1056" s="144">
        <v>48.5</v>
      </c>
      <c r="E1056" s="131"/>
      <c r="F1056" s="101">
        <v>7.31</v>
      </c>
      <c r="G1056" s="67">
        <f t="shared" si="59"/>
        <v>354.53499999999997</v>
      </c>
      <c r="H1056" s="67" t="str">
        <f t="shared" si="59"/>
        <v/>
      </c>
    </row>
    <row r="1058" spans="4:4" x14ac:dyDescent="0.25">
      <c r="D1058" s="66">
        <f>SUM(D1047:D1057)</f>
        <v>8969.1099999999988</v>
      </c>
    </row>
  </sheetData>
  <pageMargins left="0.7" right="0.7" top="0.75" bottom="0.75" header="0.3" footer="0.3"/>
  <pageSetup paperSize="9" scale="43" orientation="landscape" r:id="rId1"/>
  <rowBreaks count="3" manualBreakCount="3">
    <brk id="75" max="16383" man="1"/>
    <brk id="148" max="16383" man="1"/>
    <brk id="163"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S365"/>
  <sheetViews>
    <sheetView tabSelected="1" view="pageBreakPreview" topLeftCell="A19" zoomScale="85" zoomScaleNormal="100" zoomScaleSheetLayoutView="85" workbookViewId="0">
      <selection activeCell="H362" sqref="H362"/>
    </sheetView>
  </sheetViews>
  <sheetFormatPr defaultRowHeight="15" x14ac:dyDescent="0.25"/>
  <cols>
    <col min="1" max="1" width="10.28515625" style="161" customWidth="1"/>
    <col min="2" max="2" width="10.28515625" style="162" customWidth="1"/>
    <col min="3" max="3" width="10.28515625" style="163" customWidth="1"/>
    <col min="4" max="4" width="16" style="161" customWidth="1"/>
    <col min="5" max="5" width="28.140625" style="163" customWidth="1"/>
    <col min="6" max="6" width="10.28515625" style="175" customWidth="1"/>
    <col min="7" max="7" width="14.28515625" style="182" customWidth="1"/>
    <col min="8" max="8" width="10.28515625" style="163" customWidth="1"/>
    <col min="9" max="9" width="10.28515625" style="161" customWidth="1"/>
    <col min="10" max="10" width="10.28515625" style="162" customWidth="1"/>
    <col min="11" max="11" width="10.28515625" style="163" customWidth="1"/>
    <col min="12" max="12" width="10.28515625" style="161" customWidth="1"/>
    <col min="13" max="13" width="10.28515625" style="162" customWidth="1"/>
    <col min="14" max="14" width="10.28515625" style="163" customWidth="1"/>
    <col min="15" max="15" width="10.28515625" style="161" customWidth="1"/>
    <col min="16" max="16" width="10.28515625" style="162" customWidth="1"/>
    <col min="17" max="17" width="10.28515625" style="163" customWidth="1"/>
  </cols>
  <sheetData>
    <row r="1" spans="1:19" s="169" customFormat="1" x14ac:dyDescent="0.25">
      <c r="A1" s="168" t="s">
        <v>504</v>
      </c>
      <c r="B1" s="190" t="s">
        <v>505</v>
      </c>
      <c r="C1" s="170" t="s">
        <v>519</v>
      </c>
      <c r="D1" s="168" t="s">
        <v>508</v>
      </c>
      <c r="E1" s="170" t="s">
        <v>509</v>
      </c>
      <c r="F1" s="176" t="s">
        <v>506</v>
      </c>
      <c r="G1" s="184" t="s">
        <v>565</v>
      </c>
      <c r="H1" s="170" t="s">
        <v>507</v>
      </c>
      <c r="I1" s="168" t="s">
        <v>510</v>
      </c>
      <c r="J1" s="169" t="s">
        <v>511</v>
      </c>
      <c r="K1" s="170" t="s">
        <v>512</v>
      </c>
      <c r="L1" s="168" t="s">
        <v>513</v>
      </c>
      <c r="M1" s="169" t="s">
        <v>514</v>
      </c>
      <c r="N1" s="170" t="s">
        <v>515</v>
      </c>
      <c r="O1" s="168" t="s">
        <v>516</v>
      </c>
      <c r="P1" s="169" t="s">
        <v>517</v>
      </c>
      <c r="Q1" s="170" t="s">
        <v>518</v>
      </c>
      <c r="R1" s="169" t="s">
        <v>522</v>
      </c>
      <c r="S1" s="169" t="s">
        <v>523</v>
      </c>
    </row>
    <row r="2" spans="1:19" x14ac:dyDescent="0.25">
      <c r="A2" s="161" t="s">
        <v>524</v>
      </c>
      <c r="B2" s="191" t="s">
        <v>525</v>
      </c>
      <c r="D2" s="161" t="s">
        <v>539</v>
      </c>
      <c r="E2" s="163" t="s">
        <v>526</v>
      </c>
      <c r="F2" s="186">
        <v>581.09</v>
      </c>
      <c r="H2" s="163" t="s">
        <v>527</v>
      </c>
      <c r="K2" s="163">
        <f>_xlfn.DAYS(J2,I2)</f>
        <v>0</v>
      </c>
      <c r="L2" s="171">
        <v>41131</v>
      </c>
      <c r="M2" s="171">
        <v>41164</v>
      </c>
      <c r="N2" s="163">
        <f>_xlfn.DAYS(M2,L2)</f>
        <v>33</v>
      </c>
      <c r="Q2" s="163">
        <f>_xlfn.DAYS(P2,O2)</f>
        <v>0</v>
      </c>
      <c r="R2">
        <f>AVERAGE(Q2,N2,K2)</f>
        <v>11</v>
      </c>
      <c r="S2">
        <f>MEDIAN(K2,N2,Q2)</f>
        <v>0</v>
      </c>
    </row>
    <row r="3" spans="1:19" x14ac:dyDescent="0.25">
      <c r="A3" s="161" t="s">
        <v>524</v>
      </c>
      <c r="B3" s="162" t="s">
        <v>528</v>
      </c>
      <c r="D3" s="161" t="s">
        <v>539</v>
      </c>
      <c r="E3" s="163" t="s">
        <v>526</v>
      </c>
      <c r="F3" s="175">
        <f>F2*G3</f>
        <v>156.89430000000002</v>
      </c>
      <c r="G3" s="182">
        <v>0.27</v>
      </c>
      <c r="H3" s="163" t="s">
        <v>527</v>
      </c>
      <c r="K3" s="163">
        <f t="shared" ref="K3:K62" si="0">_xlfn.DAYS(J3,I3)</f>
        <v>0</v>
      </c>
      <c r="N3" s="163">
        <f t="shared" ref="N3:N62" si="1">_xlfn.DAYS(M3,L3)</f>
        <v>0</v>
      </c>
      <c r="Q3" s="163">
        <f t="shared" ref="Q3:Q36" si="2">_xlfn.DAYS(P3,O3)</f>
        <v>0</v>
      </c>
      <c r="R3">
        <f t="shared" ref="R3:R7" si="3">AVERAGE(Q3,N3,K3)</f>
        <v>0</v>
      </c>
      <c r="S3">
        <f t="shared" ref="S3:S7" si="4">MEDIAN(K3,N3,Q3)</f>
        <v>0</v>
      </c>
    </row>
    <row r="4" spans="1:19" x14ac:dyDescent="0.25">
      <c r="A4" s="161" t="s">
        <v>524</v>
      </c>
      <c r="B4" s="162" t="s">
        <v>529</v>
      </c>
      <c r="D4" s="161" t="s">
        <v>539</v>
      </c>
      <c r="E4" s="163" t="s">
        <v>526</v>
      </c>
      <c r="F4" s="175">
        <f>F2*G4</f>
        <v>226.62510000000003</v>
      </c>
      <c r="G4" s="182">
        <v>0.39</v>
      </c>
      <c r="H4" s="163" t="s">
        <v>527</v>
      </c>
      <c r="K4" s="163">
        <f t="shared" si="0"/>
        <v>0</v>
      </c>
      <c r="N4" s="163">
        <f t="shared" si="1"/>
        <v>0</v>
      </c>
      <c r="Q4" s="163">
        <f t="shared" si="2"/>
        <v>0</v>
      </c>
      <c r="R4">
        <f t="shared" si="3"/>
        <v>0</v>
      </c>
      <c r="S4">
        <f t="shared" si="4"/>
        <v>0</v>
      </c>
    </row>
    <row r="5" spans="1:19" x14ac:dyDescent="0.25">
      <c r="A5" s="161" t="s">
        <v>524</v>
      </c>
      <c r="B5" s="172" t="s">
        <v>530</v>
      </c>
      <c r="D5" s="161" t="s">
        <v>539</v>
      </c>
      <c r="E5" s="163" t="s">
        <v>526</v>
      </c>
      <c r="F5" s="175">
        <f>F2*G5</f>
        <v>197.57060000000001</v>
      </c>
      <c r="G5" s="182">
        <v>0.34</v>
      </c>
      <c r="H5" s="163" t="s">
        <v>527</v>
      </c>
      <c r="K5" s="163">
        <f t="shared" si="0"/>
        <v>0</v>
      </c>
      <c r="N5" s="163">
        <f t="shared" si="1"/>
        <v>0</v>
      </c>
      <c r="Q5" s="163">
        <f t="shared" si="2"/>
        <v>0</v>
      </c>
      <c r="R5">
        <f t="shared" si="3"/>
        <v>0</v>
      </c>
      <c r="S5">
        <f t="shared" si="4"/>
        <v>0</v>
      </c>
    </row>
    <row r="7" spans="1:19" x14ac:dyDescent="0.25">
      <c r="A7" s="161" t="s">
        <v>524</v>
      </c>
      <c r="B7" s="162" t="s">
        <v>525</v>
      </c>
      <c r="D7" s="161" t="s">
        <v>539</v>
      </c>
      <c r="E7" s="163" t="s">
        <v>376</v>
      </c>
      <c r="F7" s="186">
        <v>3486.56</v>
      </c>
      <c r="H7" s="163" t="s">
        <v>527</v>
      </c>
      <c r="I7" s="173">
        <v>41148</v>
      </c>
      <c r="J7" s="171">
        <v>41187</v>
      </c>
      <c r="K7" s="163">
        <f t="shared" si="0"/>
        <v>39</v>
      </c>
      <c r="L7" s="173">
        <v>41143</v>
      </c>
      <c r="M7" s="171">
        <v>41172</v>
      </c>
      <c r="N7" s="163">
        <f t="shared" si="1"/>
        <v>29</v>
      </c>
      <c r="Q7" s="163">
        <f t="shared" si="2"/>
        <v>0</v>
      </c>
      <c r="R7" s="174">
        <f t="shared" si="3"/>
        <v>22.666666666666668</v>
      </c>
      <c r="S7">
        <f t="shared" si="4"/>
        <v>29</v>
      </c>
    </row>
    <row r="8" spans="1:19" x14ac:dyDescent="0.25">
      <c r="A8" s="161" t="s">
        <v>524</v>
      </c>
      <c r="B8" s="172" t="s">
        <v>528</v>
      </c>
      <c r="D8" s="161" t="s">
        <v>539</v>
      </c>
      <c r="E8" s="163" t="s">
        <v>376</v>
      </c>
      <c r="F8" s="175">
        <f>F7*G8</f>
        <v>941.37120000000004</v>
      </c>
      <c r="G8" s="182">
        <v>0.27</v>
      </c>
      <c r="H8" s="163" t="s">
        <v>527</v>
      </c>
      <c r="K8" s="163">
        <f t="shared" si="0"/>
        <v>0</v>
      </c>
      <c r="N8" s="163">
        <f t="shared" si="1"/>
        <v>0</v>
      </c>
      <c r="Q8" s="163">
        <f t="shared" si="2"/>
        <v>0</v>
      </c>
      <c r="R8" s="174">
        <f t="shared" ref="R8:R72" si="5">AVERAGE(Q8,N8,K8)</f>
        <v>0</v>
      </c>
      <c r="S8">
        <f t="shared" ref="S8:S72" si="6">MEDIAN(K8,N8,Q8)</f>
        <v>0</v>
      </c>
    </row>
    <row r="9" spans="1:19" x14ac:dyDescent="0.25">
      <c r="A9" s="161" t="s">
        <v>524</v>
      </c>
      <c r="B9" s="172" t="s">
        <v>529</v>
      </c>
      <c r="D9" s="161" t="s">
        <v>539</v>
      </c>
      <c r="E9" s="163" t="s">
        <v>376</v>
      </c>
      <c r="F9" s="175">
        <f>F7*G9</f>
        <v>1359.7583999999999</v>
      </c>
      <c r="G9" s="182">
        <v>0.39</v>
      </c>
      <c r="H9" s="163" t="s">
        <v>527</v>
      </c>
      <c r="K9" s="163">
        <f t="shared" si="0"/>
        <v>0</v>
      </c>
      <c r="N9" s="163">
        <f t="shared" si="1"/>
        <v>0</v>
      </c>
      <c r="Q9" s="163">
        <f t="shared" si="2"/>
        <v>0</v>
      </c>
      <c r="R9" s="174">
        <f t="shared" si="5"/>
        <v>0</v>
      </c>
      <c r="S9">
        <f t="shared" si="6"/>
        <v>0</v>
      </c>
    </row>
    <row r="10" spans="1:19" x14ac:dyDescent="0.25">
      <c r="A10" s="161" t="s">
        <v>524</v>
      </c>
      <c r="B10" s="172" t="s">
        <v>530</v>
      </c>
      <c r="D10" s="161" t="s">
        <v>539</v>
      </c>
      <c r="E10" s="163" t="s">
        <v>376</v>
      </c>
      <c r="F10" s="175">
        <f>F7*G10</f>
        <v>1185.4304</v>
      </c>
      <c r="G10" s="182">
        <v>0.34</v>
      </c>
      <c r="H10" s="163" t="s">
        <v>527</v>
      </c>
      <c r="K10" s="163">
        <f t="shared" si="0"/>
        <v>0</v>
      </c>
      <c r="N10" s="163">
        <f t="shared" si="1"/>
        <v>0</v>
      </c>
      <c r="Q10" s="163">
        <f t="shared" si="2"/>
        <v>0</v>
      </c>
      <c r="R10" s="174">
        <f t="shared" si="5"/>
        <v>0</v>
      </c>
      <c r="S10">
        <f t="shared" si="6"/>
        <v>0</v>
      </c>
    </row>
    <row r="11" spans="1:19" x14ac:dyDescent="0.25">
      <c r="R11" s="174"/>
    </row>
    <row r="12" spans="1:19" x14ac:dyDescent="0.25">
      <c r="A12" s="161" t="s">
        <v>524</v>
      </c>
      <c r="B12" s="162" t="s">
        <v>525</v>
      </c>
      <c r="D12" s="161" t="s">
        <v>539</v>
      </c>
      <c r="E12" s="163" t="s">
        <v>377</v>
      </c>
      <c r="F12" s="186">
        <v>1709.63</v>
      </c>
      <c r="H12" s="163" t="s">
        <v>527</v>
      </c>
      <c r="I12" s="173">
        <v>41555</v>
      </c>
      <c r="J12" s="171">
        <v>41593</v>
      </c>
      <c r="K12" s="163">
        <f t="shared" si="0"/>
        <v>38</v>
      </c>
      <c r="L12" s="173">
        <v>41190</v>
      </c>
      <c r="M12" s="171">
        <v>41223</v>
      </c>
      <c r="N12" s="163">
        <f t="shared" si="1"/>
        <v>33</v>
      </c>
      <c r="Q12" s="163">
        <f t="shared" si="2"/>
        <v>0</v>
      </c>
      <c r="R12" s="174">
        <f t="shared" si="5"/>
        <v>23.666666666666668</v>
      </c>
      <c r="S12">
        <f t="shared" si="6"/>
        <v>33</v>
      </c>
    </row>
    <row r="13" spans="1:19" x14ac:dyDescent="0.25">
      <c r="A13" s="161" t="s">
        <v>524</v>
      </c>
      <c r="B13" s="172" t="s">
        <v>528</v>
      </c>
      <c r="D13" s="161" t="s">
        <v>539</v>
      </c>
      <c r="E13" s="163" t="s">
        <v>377</v>
      </c>
      <c r="F13" s="175">
        <f>F12*G13</f>
        <v>461.60010000000005</v>
      </c>
      <c r="G13" s="182">
        <v>0.27</v>
      </c>
      <c r="H13" s="163" t="s">
        <v>527</v>
      </c>
      <c r="K13" s="163">
        <f t="shared" si="0"/>
        <v>0</v>
      </c>
      <c r="N13" s="163">
        <f t="shared" si="1"/>
        <v>0</v>
      </c>
      <c r="Q13" s="163">
        <f t="shared" si="2"/>
        <v>0</v>
      </c>
      <c r="R13" s="174">
        <f t="shared" si="5"/>
        <v>0</v>
      </c>
      <c r="S13">
        <f t="shared" si="6"/>
        <v>0</v>
      </c>
    </row>
    <row r="14" spans="1:19" x14ac:dyDescent="0.25">
      <c r="A14" s="161" t="s">
        <v>524</v>
      </c>
      <c r="B14" s="172" t="s">
        <v>529</v>
      </c>
      <c r="D14" s="161" t="s">
        <v>539</v>
      </c>
      <c r="E14" s="163" t="s">
        <v>377</v>
      </c>
      <c r="F14" s="175">
        <f>F12*G14</f>
        <v>666.75570000000005</v>
      </c>
      <c r="G14" s="182">
        <v>0.39</v>
      </c>
      <c r="H14" s="163" t="s">
        <v>527</v>
      </c>
      <c r="K14" s="163">
        <f t="shared" si="0"/>
        <v>0</v>
      </c>
      <c r="N14" s="163">
        <f t="shared" si="1"/>
        <v>0</v>
      </c>
      <c r="Q14" s="163">
        <f t="shared" si="2"/>
        <v>0</v>
      </c>
      <c r="R14" s="174">
        <f t="shared" si="5"/>
        <v>0</v>
      </c>
      <c r="S14">
        <f t="shared" si="6"/>
        <v>0</v>
      </c>
    </row>
    <row r="15" spans="1:19" x14ac:dyDescent="0.25">
      <c r="A15" s="161" t="s">
        <v>524</v>
      </c>
      <c r="B15" s="172" t="s">
        <v>530</v>
      </c>
      <c r="D15" s="161" t="s">
        <v>539</v>
      </c>
      <c r="E15" s="163" t="s">
        <v>377</v>
      </c>
      <c r="F15" s="175">
        <f>F12*G15</f>
        <v>581.27420000000006</v>
      </c>
      <c r="G15" s="182">
        <v>0.34</v>
      </c>
      <c r="H15" s="163" t="s">
        <v>527</v>
      </c>
      <c r="K15" s="163">
        <f t="shared" si="0"/>
        <v>0</v>
      </c>
      <c r="N15" s="163">
        <f t="shared" si="1"/>
        <v>0</v>
      </c>
      <c r="Q15" s="163">
        <f t="shared" si="2"/>
        <v>0</v>
      </c>
      <c r="R15" s="174">
        <f t="shared" si="5"/>
        <v>0</v>
      </c>
      <c r="S15">
        <f t="shared" si="6"/>
        <v>0</v>
      </c>
    </row>
    <row r="16" spans="1:19" x14ac:dyDescent="0.25">
      <c r="B16" s="172"/>
      <c r="R16" s="174"/>
    </row>
    <row r="17" spans="1:19" x14ac:dyDescent="0.25">
      <c r="F17" s="188">
        <v>5187.0600000000004</v>
      </c>
      <c r="R17" s="174"/>
    </row>
    <row r="18" spans="1:19" x14ac:dyDescent="0.25">
      <c r="A18" s="161" t="s">
        <v>531</v>
      </c>
      <c r="B18" s="162" t="s">
        <v>525</v>
      </c>
      <c r="D18" s="161" t="s">
        <v>539</v>
      </c>
      <c r="E18" s="163" t="s">
        <v>532</v>
      </c>
      <c r="F18" s="175">
        <f>F17*0.3</f>
        <v>1556.1180000000002</v>
      </c>
      <c r="G18" s="183"/>
      <c r="H18" s="163" t="s">
        <v>527</v>
      </c>
      <c r="I18" s="173">
        <v>41597</v>
      </c>
      <c r="J18" s="171">
        <v>41627</v>
      </c>
      <c r="K18" s="163">
        <f t="shared" si="0"/>
        <v>30</v>
      </c>
      <c r="L18" s="173">
        <v>41232</v>
      </c>
      <c r="M18" s="171">
        <v>41258</v>
      </c>
      <c r="N18" s="163">
        <f t="shared" si="1"/>
        <v>26</v>
      </c>
      <c r="Q18" s="163">
        <f t="shared" si="2"/>
        <v>0</v>
      </c>
      <c r="R18" s="174">
        <f t="shared" si="5"/>
        <v>18.666666666666668</v>
      </c>
      <c r="S18">
        <f t="shared" si="6"/>
        <v>26</v>
      </c>
    </row>
    <row r="19" spans="1:19" x14ac:dyDescent="0.25">
      <c r="A19" s="161" t="s">
        <v>531</v>
      </c>
      <c r="B19" s="172" t="s">
        <v>528</v>
      </c>
      <c r="D19" s="161" t="s">
        <v>539</v>
      </c>
      <c r="E19" s="163" t="s">
        <v>532</v>
      </c>
      <c r="F19" s="175">
        <f>F18*G19</f>
        <v>420.15186000000006</v>
      </c>
      <c r="G19" s="182">
        <v>0.27</v>
      </c>
      <c r="H19" s="163" t="s">
        <v>527</v>
      </c>
      <c r="K19" s="163">
        <f t="shared" si="0"/>
        <v>0</v>
      </c>
      <c r="N19" s="163">
        <f t="shared" si="1"/>
        <v>0</v>
      </c>
      <c r="Q19" s="163">
        <f t="shared" si="2"/>
        <v>0</v>
      </c>
      <c r="R19" s="174">
        <f t="shared" si="5"/>
        <v>0</v>
      </c>
      <c r="S19">
        <f t="shared" si="6"/>
        <v>0</v>
      </c>
    </row>
    <row r="20" spans="1:19" x14ac:dyDescent="0.25">
      <c r="A20" s="161" t="s">
        <v>531</v>
      </c>
      <c r="B20" s="172" t="s">
        <v>529</v>
      </c>
      <c r="D20" s="161" t="s">
        <v>539</v>
      </c>
      <c r="E20" s="163" t="s">
        <v>532</v>
      </c>
      <c r="F20" s="175">
        <f>F18*G20</f>
        <v>606.88602000000003</v>
      </c>
      <c r="G20" s="182">
        <v>0.39</v>
      </c>
      <c r="H20" s="163" t="s">
        <v>527</v>
      </c>
      <c r="K20" s="163">
        <f t="shared" si="0"/>
        <v>0</v>
      </c>
      <c r="N20" s="163">
        <f t="shared" si="1"/>
        <v>0</v>
      </c>
      <c r="Q20" s="163">
        <f t="shared" si="2"/>
        <v>0</v>
      </c>
      <c r="R20" s="174">
        <f t="shared" si="5"/>
        <v>0</v>
      </c>
      <c r="S20">
        <f t="shared" si="6"/>
        <v>0</v>
      </c>
    </row>
    <row r="21" spans="1:19" x14ac:dyDescent="0.25">
      <c r="A21" s="161" t="s">
        <v>531</v>
      </c>
      <c r="B21" s="172" t="s">
        <v>530</v>
      </c>
      <c r="D21" s="161" t="s">
        <v>539</v>
      </c>
      <c r="E21" s="163" t="s">
        <v>532</v>
      </c>
      <c r="F21" s="175">
        <f>F18*G21</f>
        <v>529.08012000000008</v>
      </c>
      <c r="G21" s="182">
        <v>0.34</v>
      </c>
      <c r="H21" s="163" t="s">
        <v>527</v>
      </c>
      <c r="K21" s="163">
        <f t="shared" si="0"/>
        <v>0</v>
      </c>
      <c r="N21" s="163">
        <f t="shared" si="1"/>
        <v>0</v>
      </c>
      <c r="Q21" s="163">
        <f t="shared" si="2"/>
        <v>0</v>
      </c>
      <c r="R21" s="174">
        <f t="shared" si="5"/>
        <v>0</v>
      </c>
      <c r="S21">
        <f t="shared" si="6"/>
        <v>0</v>
      </c>
    </row>
    <row r="22" spans="1:19" x14ac:dyDescent="0.25">
      <c r="R22" s="174"/>
    </row>
    <row r="23" spans="1:19" x14ac:dyDescent="0.25">
      <c r="A23" s="161" t="s">
        <v>533</v>
      </c>
      <c r="B23" s="162" t="s">
        <v>525</v>
      </c>
      <c r="D23" s="161" t="s">
        <v>539</v>
      </c>
      <c r="E23" s="163" t="s">
        <v>534</v>
      </c>
      <c r="F23" s="175">
        <f>F17*0.23</f>
        <v>1193.0238000000002</v>
      </c>
      <c r="H23" s="163" t="s">
        <v>527</v>
      </c>
      <c r="I23" s="173">
        <v>41281</v>
      </c>
      <c r="J23" s="171">
        <v>41302</v>
      </c>
      <c r="K23" s="163">
        <f t="shared" si="0"/>
        <v>21</v>
      </c>
      <c r="L23" s="173">
        <v>41277</v>
      </c>
      <c r="M23" s="171">
        <v>41295</v>
      </c>
      <c r="N23" s="163">
        <f t="shared" si="1"/>
        <v>18</v>
      </c>
      <c r="Q23" s="163">
        <f t="shared" si="2"/>
        <v>0</v>
      </c>
      <c r="R23" s="174">
        <f t="shared" si="5"/>
        <v>13</v>
      </c>
      <c r="S23">
        <f t="shared" si="6"/>
        <v>18</v>
      </c>
    </row>
    <row r="24" spans="1:19" x14ac:dyDescent="0.25">
      <c r="A24" s="161" t="s">
        <v>533</v>
      </c>
      <c r="B24" s="172" t="s">
        <v>528</v>
      </c>
      <c r="D24" s="161" t="s">
        <v>539</v>
      </c>
      <c r="E24" s="163" t="s">
        <v>534</v>
      </c>
      <c r="F24" s="175">
        <f>F23*G24</f>
        <v>345.97690200000005</v>
      </c>
      <c r="G24" s="182">
        <v>0.28999999999999998</v>
      </c>
      <c r="H24" s="163" t="s">
        <v>527</v>
      </c>
      <c r="K24" s="163">
        <f t="shared" si="0"/>
        <v>0</v>
      </c>
      <c r="N24" s="163">
        <f t="shared" si="1"/>
        <v>0</v>
      </c>
      <c r="Q24" s="163">
        <f t="shared" si="2"/>
        <v>0</v>
      </c>
      <c r="R24" s="174">
        <f t="shared" si="5"/>
        <v>0</v>
      </c>
      <c r="S24">
        <f t="shared" si="6"/>
        <v>0</v>
      </c>
    </row>
    <row r="25" spans="1:19" x14ac:dyDescent="0.25">
      <c r="A25" s="161" t="s">
        <v>533</v>
      </c>
      <c r="B25" s="172" t="s">
        <v>529</v>
      </c>
      <c r="D25" s="161" t="s">
        <v>539</v>
      </c>
      <c r="E25" s="163" t="s">
        <v>534</v>
      </c>
      <c r="F25" s="175">
        <f>F23*G25</f>
        <v>417.55833000000001</v>
      </c>
      <c r="G25" s="182">
        <v>0.35</v>
      </c>
      <c r="H25" s="163" t="s">
        <v>527</v>
      </c>
      <c r="K25" s="163">
        <f t="shared" si="0"/>
        <v>0</v>
      </c>
      <c r="N25" s="163">
        <f t="shared" si="1"/>
        <v>0</v>
      </c>
      <c r="Q25" s="163">
        <f t="shared" si="2"/>
        <v>0</v>
      </c>
      <c r="R25" s="174">
        <f t="shared" si="5"/>
        <v>0</v>
      </c>
      <c r="S25">
        <f t="shared" si="6"/>
        <v>0</v>
      </c>
    </row>
    <row r="26" spans="1:19" x14ac:dyDescent="0.25">
      <c r="A26" s="161" t="s">
        <v>533</v>
      </c>
      <c r="B26" s="172" t="s">
        <v>530</v>
      </c>
      <c r="D26" s="161" t="s">
        <v>539</v>
      </c>
      <c r="E26" s="163" t="s">
        <v>534</v>
      </c>
      <c r="F26" s="175">
        <f>F23*G26</f>
        <v>429.48856800000004</v>
      </c>
      <c r="G26" s="182">
        <v>0.36</v>
      </c>
      <c r="H26" s="163" t="s">
        <v>527</v>
      </c>
      <c r="K26" s="163">
        <f t="shared" si="0"/>
        <v>0</v>
      </c>
      <c r="N26" s="163">
        <f t="shared" si="1"/>
        <v>0</v>
      </c>
      <c r="Q26" s="163">
        <f t="shared" si="2"/>
        <v>0</v>
      </c>
      <c r="R26" s="174">
        <f t="shared" si="5"/>
        <v>0</v>
      </c>
      <c r="S26">
        <f t="shared" si="6"/>
        <v>0</v>
      </c>
    </row>
    <row r="27" spans="1:19" x14ac:dyDescent="0.25">
      <c r="R27" s="174"/>
    </row>
    <row r="28" spans="1:19" x14ac:dyDescent="0.25">
      <c r="A28" s="161" t="s">
        <v>535</v>
      </c>
      <c r="B28" s="162" t="s">
        <v>525</v>
      </c>
      <c r="D28" s="161" t="s">
        <v>539</v>
      </c>
      <c r="E28" s="163" t="s">
        <v>536</v>
      </c>
      <c r="F28" s="175">
        <f>F17*0.23</f>
        <v>1193.0238000000002</v>
      </c>
      <c r="H28" s="163" t="s">
        <v>527</v>
      </c>
      <c r="I28" s="173">
        <v>41305</v>
      </c>
      <c r="J28" s="171">
        <v>41330</v>
      </c>
      <c r="K28" s="163">
        <f t="shared" si="0"/>
        <v>25</v>
      </c>
      <c r="L28" s="173">
        <v>41305</v>
      </c>
      <c r="M28" s="171">
        <v>41326</v>
      </c>
      <c r="N28" s="163">
        <f t="shared" si="1"/>
        <v>21</v>
      </c>
      <c r="Q28" s="163">
        <f t="shared" si="2"/>
        <v>0</v>
      </c>
      <c r="R28" s="174">
        <f t="shared" si="5"/>
        <v>15.333333333333334</v>
      </c>
      <c r="S28">
        <f t="shared" si="6"/>
        <v>21</v>
      </c>
    </row>
    <row r="29" spans="1:19" x14ac:dyDescent="0.25">
      <c r="A29" s="161" t="s">
        <v>535</v>
      </c>
      <c r="B29" s="172" t="s">
        <v>528</v>
      </c>
      <c r="D29" s="161" t="s">
        <v>539</v>
      </c>
      <c r="E29" s="163" t="s">
        <v>536</v>
      </c>
      <c r="F29" s="175">
        <f>F28*G29</f>
        <v>345.97690200000005</v>
      </c>
      <c r="G29" s="182">
        <v>0.28999999999999998</v>
      </c>
      <c r="H29" s="163" t="s">
        <v>527</v>
      </c>
      <c r="K29" s="163">
        <f t="shared" si="0"/>
        <v>0</v>
      </c>
      <c r="N29" s="163">
        <f t="shared" si="1"/>
        <v>0</v>
      </c>
      <c r="Q29" s="163">
        <f t="shared" si="2"/>
        <v>0</v>
      </c>
      <c r="R29" s="174">
        <f t="shared" si="5"/>
        <v>0</v>
      </c>
      <c r="S29">
        <f t="shared" si="6"/>
        <v>0</v>
      </c>
    </row>
    <row r="30" spans="1:19" x14ac:dyDescent="0.25">
      <c r="A30" s="161" t="s">
        <v>535</v>
      </c>
      <c r="B30" s="172" t="s">
        <v>529</v>
      </c>
      <c r="D30" s="161" t="s">
        <v>539</v>
      </c>
      <c r="E30" s="163" t="s">
        <v>536</v>
      </c>
      <c r="F30" s="175">
        <f>F28*G30</f>
        <v>417.55833000000001</v>
      </c>
      <c r="G30" s="182">
        <v>0.35</v>
      </c>
      <c r="H30" s="163" t="s">
        <v>527</v>
      </c>
      <c r="K30" s="163">
        <f t="shared" si="0"/>
        <v>0</v>
      </c>
      <c r="N30" s="163">
        <f t="shared" si="1"/>
        <v>0</v>
      </c>
      <c r="Q30" s="163">
        <f t="shared" si="2"/>
        <v>0</v>
      </c>
      <c r="R30" s="174">
        <f t="shared" si="5"/>
        <v>0</v>
      </c>
      <c r="S30">
        <f t="shared" si="6"/>
        <v>0</v>
      </c>
    </row>
    <row r="31" spans="1:19" x14ac:dyDescent="0.25">
      <c r="A31" s="161" t="s">
        <v>535</v>
      </c>
      <c r="B31" s="172" t="s">
        <v>530</v>
      </c>
      <c r="D31" s="161" t="s">
        <v>539</v>
      </c>
      <c r="E31" s="163" t="s">
        <v>536</v>
      </c>
      <c r="F31" s="175">
        <f>F28*G31</f>
        <v>429.48856800000004</v>
      </c>
      <c r="G31" s="182">
        <v>0.36</v>
      </c>
      <c r="H31" s="163" t="s">
        <v>527</v>
      </c>
      <c r="K31" s="163">
        <f t="shared" si="0"/>
        <v>0</v>
      </c>
      <c r="N31" s="163">
        <f t="shared" si="1"/>
        <v>0</v>
      </c>
      <c r="Q31" s="163">
        <f t="shared" si="2"/>
        <v>0</v>
      </c>
      <c r="R31" s="174">
        <f t="shared" si="5"/>
        <v>0</v>
      </c>
      <c r="S31">
        <f t="shared" si="6"/>
        <v>0</v>
      </c>
    </row>
    <row r="32" spans="1:19" x14ac:dyDescent="0.25">
      <c r="R32" s="174"/>
    </row>
    <row r="33" spans="1:19" x14ac:dyDescent="0.25">
      <c r="A33" s="161" t="s">
        <v>537</v>
      </c>
      <c r="B33" s="162" t="s">
        <v>525</v>
      </c>
      <c r="D33" s="161" t="s">
        <v>539</v>
      </c>
      <c r="E33" s="163" t="s">
        <v>538</v>
      </c>
      <c r="F33" s="175">
        <f>F17*0.23</f>
        <v>1193.0238000000002</v>
      </c>
      <c r="H33" s="163" t="s">
        <v>527</v>
      </c>
      <c r="I33" s="173">
        <v>41334</v>
      </c>
      <c r="J33" s="171">
        <v>41353</v>
      </c>
      <c r="K33" s="163">
        <f t="shared" si="0"/>
        <v>19</v>
      </c>
      <c r="L33" s="173">
        <v>41334</v>
      </c>
      <c r="M33" s="171">
        <v>41349</v>
      </c>
      <c r="N33" s="163">
        <f t="shared" si="1"/>
        <v>15</v>
      </c>
      <c r="Q33" s="163">
        <f t="shared" si="2"/>
        <v>0</v>
      </c>
      <c r="R33" s="174">
        <f t="shared" si="5"/>
        <v>11.333333333333334</v>
      </c>
      <c r="S33">
        <f t="shared" si="6"/>
        <v>15</v>
      </c>
    </row>
    <row r="34" spans="1:19" x14ac:dyDescent="0.25">
      <c r="A34" s="161" t="s">
        <v>537</v>
      </c>
      <c r="B34" s="172" t="s">
        <v>528</v>
      </c>
      <c r="D34" s="161" t="s">
        <v>539</v>
      </c>
      <c r="E34" s="163" t="s">
        <v>538</v>
      </c>
      <c r="F34" s="175">
        <f>F33*G34</f>
        <v>345.97690200000005</v>
      </c>
      <c r="G34" s="182">
        <v>0.28999999999999998</v>
      </c>
      <c r="H34" s="163" t="s">
        <v>527</v>
      </c>
      <c r="K34" s="163">
        <f t="shared" si="0"/>
        <v>0</v>
      </c>
      <c r="N34" s="163">
        <f t="shared" si="1"/>
        <v>0</v>
      </c>
      <c r="Q34" s="163">
        <f t="shared" si="2"/>
        <v>0</v>
      </c>
      <c r="R34" s="174">
        <f t="shared" si="5"/>
        <v>0</v>
      </c>
      <c r="S34">
        <f t="shared" si="6"/>
        <v>0</v>
      </c>
    </row>
    <row r="35" spans="1:19" x14ac:dyDescent="0.25">
      <c r="A35" s="161" t="s">
        <v>537</v>
      </c>
      <c r="B35" s="172" t="s">
        <v>529</v>
      </c>
      <c r="D35" s="161" t="s">
        <v>539</v>
      </c>
      <c r="E35" s="163" t="s">
        <v>538</v>
      </c>
      <c r="F35" s="175">
        <f>F33*G35</f>
        <v>417.55833000000001</v>
      </c>
      <c r="G35" s="182">
        <v>0.35</v>
      </c>
      <c r="H35" s="163" t="s">
        <v>527</v>
      </c>
      <c r="K35" s="163">
        <f t="shared" si="0"/>
        <v>0</v>
      </c>
      <c r="N35" s="163">
        <f t="shared" si="1"/>
        <v>0</v>
      </c>
      <c r="Q35" s="163">
        <f t="shared" si="2"/>
        <v>0</v>
      </c>
      <c r="R35" s="174">
        <f t="shared" si="5"/>
        <v>0</v>
      </c>
      <c r="S35">
        <f t="shared" si="6"/>
        <v>0</v>
      </c>
    </row>
    <row r="36" spans="1:19" x14ac:dyDescent="0.25">
      <c r="A36" s="161" t="s">
        <v>537</v>
      </c>
      <c r="B36" s="172" t="s">
        <v>530</v>
      </c>
      <c r="D36" s="161" t="s">
        <v>539</v>
      </c>
      <c r="E36" s="163" t="s">
        <v>538</v>
      </c>
      <c r="F36" s="175">
        <f>F33*G36</f>
        <v>429.48856800000004</v>
      </c>
      <c r="G36" s="182">
        <v>0.36</v>
      </c>
      <c r="H36" s="163" t="s">
        <v>527</v>
      </c>
      <c r="K36" s="163">
        <f t="shared" si="0"/>
        <v>0</v>
      </c>
      <c r="N36" s="163">
        <f t="shared" si="1"/>
        <v>0</v>
      </c>
      <c r="Q36" s="163">
        <f t="shared" si="2"/>
        <v>0</v>
      </c>
      <c r="R36" s="174">
        <f t="shared" si="5"/>
        <v>0</v>
      </c>
      <c r="S36">
        <f t="shared" si="6"/>
        <v>0</v>
      </c>
    </row>
    <row r="37" spans="1:19" x14ac:dyDescent="0.25">
      <c r="R37" s="174"/>
    </row>
    <row r="38" spans="1:19" x14ac:dyDescent="0.25">
      <c r="F38" s="186">
        <v>14274.04</v>
      </c>
      <c r="R38" s="174"/>
    </row>
    <row r="39" spans="1:19" x14ac:dyDescent="0.25">
      <c r="A39" s="161" t="s">
        <v>524</v>
      </c>
      <c r="B39" s="162" t="s">
        <v>525</v>
      </c>
      <c r="D39" s="161" t="s">
        <v>540</v>
      </c>
      <c r="E39" s="163" t="s">
        <v>541</v>
      </c>
      <c r="F39" s="175">
        <v>768.33</v>
      </c>
      <c r="H39" s="163" t="s">
        <v>542</v>
      </c>
      <c r="I39" s="173">
        <v>41442</v>
      </c>
      <c r="J39" s="171">
        <v>41488</v>
      </c>
      <c r="K39" s="163">
        <f t="shared" si="0"/>
        <v>46</v>
      </c>
      <c r="L39" s="173">
        <v>41365</v>
      </c>
      <c r="M39" s="171">
        <v>41474</v>
      </c>
      <c r="N39" s="163">
        <f t="shared" si="1"/>
        <v>109</v>
      </c>
      <c r="O39" s="173">
        <v>41463</v>
      </c>
      <c r="P39" s="171">
        <v>41530</v>
      </c>
      <c r="Q39" s="163">
        <f t="shared" ref="Q39:Q62" si="7">_xlfn.DAYS(P39,O39)</f>
        <v>67</v>
      </c>
      <c r="R39" s="174">
        <f t="shared" si="5"/>
        <v>74</v>
      </c>
      <c r="S39">
        <f t="shared" si="6"/>
        <v>67</v>
      </c>
    </row>
    <row r="40" spans="1:19" x14ac:dyDescent="0.25">
      <c r="A40" s="161" t="s">
        <v>524</v>
      </c>
      <c r="B40" s="172" t="s">
        <v>528</v>
      </c>
      <c r="D40" s="161" t="s">
        <v>540</v>
      </c>
      <c r="E40" s="163" t="s">
        <v>541</v>
      </c>
      <c r="F40" s="175">
        <f>F39*G40</f>
        <v>76.833000000000013</v>
      </c>
      <c r="G40" s="182">
        <v>0.1</v>
      </c>
      <c r="H40" s="163" t="s">
        <v>542</v>
      </c>
      <c r="K40" s="163">
        <f t="shared" si="0"/>
        <v>0</v>
      </c>
      <c r="L40" s="173">
        <v>41365</v>
      </c>
      <c r="M40" s="171">
        <v>41384</v>
      </c>
      <c r="N40" s="163">
        <f t="shared" si="1"/>
        <v>19</v>
      </c>
      <c r="O40" s="173">
        <v>41474</v>
      </c>
      <c r="P40" s="171">
        <v>41488</v>
      </c>
      <c r="Q40" s="163">
        <f t="shared" si="7"/>
        <v>14</v>
      </c>
      <c r="R40" s="174">
        <f t="shared" si="5"/>
        <v>11</v>
      </c>
      <c r="S40">
        <f t="shared" si="6"/>
        <v>14</v>
      </c>
    </row>
    <row r="41" spans="1:19" x14ac:dyDescent="0.25">
      <c r="A41" s="161" t="s">
        <v>524</v>
      </c>
      <c r="B41" s="172" t="s">
        <v>529</v>
      </c>
      <c r="D41" s="161" t="s">
        <v>540</v>
      </c>
      <c r="E41" s="163" t="s">
        <v>541</v>
      </c>
      <c r="F41" s="175">
        <f>F39*G41</f>
        <v>230.499</v>
      </c>
      <c r="G41" s="182">
        <v>0.3</v>
      </c>
      <c r="H41" s="163" t="s">
        <v>542</v>
      </c>
      <c r="K41" s="163">
        <f t="shared" si="0"/>
        <v>0</v>
      </c>
      <c r="N41" s="163">
        <f t="shared" si="1"/>
        <v>0</v>
      </c>
      <c r="Q41" s="163">
        <f t="shared" si="7"/>
        <v>0</v>
      </c>
      <c r="R41" s="174">
        <f t="shared" si="5"/>
        <v>0</v>
      </c>
      <c r="S41">
        <f t="shared" si="6"/>
        <v>0</v>
      </c>
    </row>
    <row r="42" spans="1:19" x14ac:dyDescent="0.25">
      <c r="A42" s="161" t="s">
        <v>524</v>
      </c>
      <c r="B42" s="172" t="s">
        <v>530</v>
      </c>
      <c r="D42" s="161" t="s">
        <v>540</v>
      </c>
      <c r="E42" s="163" t="s">
        <v>541</v>
      </c>
      <c r="F42" s="175">
        <f>F39*G42</f>
        <v>460.99799999999999</v>
      </c>
      <c r="G42" s="182">
        <v>0.6</v>
      </c>
      <c r="H42" s="163" t="s">
        <v>542</v>
      </c>
      <c r="K42" s="163">
        <f t="shared" si="0"/>
        <v>0</v>
      </c>
      <c r="N42" s="163">
        <f t="shared" si="1"/>
        <v>0</v>
      </c>
      <c r="Q42" s="163">
        <f t="shared" si="7"/>
        <v>0</v>
      </c>
      <c r="R42" s="174">
        <f t="shared" si="5"/>
        <v>0</v>
      </c>
      <c r="S42">
        <f t="shared" si="6"/>
        <v>0</v>
      </c>
    </row>
    <row r="43" spans="1:19" x14ac:dyDescent="0.25">
      <c r="R43" s="174"/>
    </row>
    <row r="44" spans="1:19" x14ac:dyDescent="0.25">
      <c r="A44" s="161" t="s">
        <v>531</v>
      </c>
      <c r="B44" s="162" t="s">
        <v>525</v>
      </c>
      <c r="D44" s="161" t="s">
        <v>540</v>
      </c>
      <c r="E44" s="163" t="s">
        <v>541</v>
      </c>
      <c r="F44" s="175">
        <v>413.71</v>
      </c>
      <c r="H44" s="163" t="s">
        <v>542</v>
      </c>
      <c r="K44" s="163">
        <f t="shared" si="0"/>
        <v>0</v>
      </c>
      <c r="L44" s="173">
        <v>41421</v>
      </c>
      <c r="M44" s="171">
        <v>41440</v>
      </c>
      <c r="N44" s="163">
        <f t="shared" si="1"/>
        <v>19</v>
      </c>
      <c r="O44" s="173">
        <v>41463</v>
      </c>
      <c r="P44" s="171">
        <v>41480</v>
      </c>
      <c r="Q44" s="163">
        <f t="shared" si="7"/>
        <v>17</v>
      </c>
      <c r="R44" s="174">
        <f t="shared" si="5"/>
        <v>12</v>
      </c>
      <c r="S44">
        <f t="shared" si="6"/>
        <v>17</v>
      </c>
    </row>
    <row r="45" spans="1:19" x14ac:dyDescent="0.25">
      <c r="A45" s="161" t="s">
        <v>531</v>
      </c>
      <c r="B45" s="172" t="s">
        <v>528</v>
      </c>
      <c r="D45" s="161" t="s">
        <v>540</v>
      </c>
      <c r="E45" s="163" t="s">
        <v>541</v>
      </c>
      <c r="F45" s="175">
        <f>F44*G45</f>
        <v>82.742000000000004</v>
      </c>
      <c r="G45" s="182">
        <v>0.2</v>
      </c>
      <c r="H45" s="163" t="s">
        <v>542</v>
      </c>
      <c r="K45" s="163">
        <f t="shared" si="0"/>
        <v>0</v>
      </c>
      <c r="N45" s="163">
        <f t="shared" si="1"/>
        <v>0</v>
      </c>
      <c r="Q45" s="163">
        <f t="shared" si="7"/>
        <v>0</v>
      </c>
      <c r="R45" s="174">
        <f t="shared" si="5"/>
        <v>0</v>
      </c>
      <c r="S45">
        <f t="shared" si="6"/>
        <v>0</v>
      </c>
    </row>
    <row r="46" spans="1:19" x14ac:dyDescent="0.25">
      <c r="A46" s="161" t="s">
        <v>531</v>
      </c>
      <c r="B46" s="172" t="s">
        <v>529</v>
      </c>
      <c r="D46" s="161" t="s">
        <v>540</v>
      </c>
      <c r="E46" s="163" t="s">
        <v>541</v>
      </c>
      <c r="F46" s="175">
        <f>F44*G46</f>
        <v>165.48400000000001</v>
      </c>
      <c r="G46" s="182">
        <v>0.4</v>
      </c>
      <c r="H46" s="163" t="s">
        <v>542</v>
      </c>
      <c r="K46" s="163">
        <f t="shared" si="0"/>
        <v>0</v>
      </c>
      <c r="N46" s="163">
        <f t="shared" si="1"/>
        <v>0</v>
      </c>
      <c r="Q46" s="163">
        <f t="shared" si="7"/>
        <v>0</v>
      </c>
      <c r="R46" s="174">
        <f t="shared" si="5"/>
        <v>0</v>
      </c>
      <c r="S46">
        <f t="shared" si="6"/>
        <v>0</v>
      </c>
    </row>
    <row r="47" spans="1:19" x14ac:dyDescent="0.25">
      <c r="A47" s="161" t="s">
        <v>531</v>
      </c>
      <c r="B47" s="172" t="s">
        <v>530</v>
      </c>
      <c r="D47" s="161" t="s">
        <v>540</v>
      </c>
      <c r="E47" s="163" t="s">
        <v>541</v>
      </c>
      <c r="F47" s="175">
        <f>F44*G47</f>
        <v>165.48400000000001</v>
      </c>
      <c r="G47" s="182">
        <v>0.4</v>
      </c>
      <c r="H47" s="163" t="s">
        <v>542</v>
      </c>
      <c r="K47" s="163">
        <f t="shared" si="0"/>
        <v>0</v>
      </c>
      <c r="N47" s="163">
        <f t="shared" si="1"/>
        <v>0</v>
      </c>
      <c r="Q47" s="163">
        <f t="shared" si="7"/>
        <v>0</v>
      </c>
      <c r="R47" s="174">
        <f t="shared" si="5"/>
        <v>0</v>
      </c>
      <c r="S47">
        <f t="shared" si="6"/>
        <v>0</v>
      </c>
    </row>
    <row r="48" spans="1:19" x14ac:dyDescent="0.25">
      <c r="R48" s="174"/>
    </row>
    <row r="49" spans="1:19" x14ac:dyDescent="0.25">
      <c r="A49" s="161" t="s">
        <v>533</v>
      </c>
      <c r="B49" s="162" t="s">
        <v>525</v>
      </c>
      <c r="D49" s="161" t="s">
        <v>540</v>
      </c>
      <c r="E49" s="163" t="s">
        <v>541</v>
      </c>
      <c r="F49" s="175">
        <v>4364</v>
      </c>
      <c r="H49" s="163" t="s">
        <v>542</v>
      </c>
      <c r="K49" s="163">
        <f t="shared" si="0"/>
        <v>0</v>
      </c>
      <c r="L49" s="173">
        <v>41426</v>
      </c>
      <c r="M49" s="171">
        <v>41466</v>
      </c>
      <c r="N49" s="163">
        <f t="shared" si="1"/>
        <v>40</v>
      </c>
      <c r="O49" s="173">
        <v>41474</v>
      </c>
      <c r="P49" s="171">
        <v>41498</v>
      </c>
      <c r="Q49" s="163">
        <f t="shared" si="7"/>
        <v>24</v>
      </c>
      <c r="R49" s="174">
        <f t="shared" si="5"/>
        <v>21.333333333333332</v>
      </c>
      <c r="S49">
        <f t="shared" si="6"/>
        <v>24</v>
      </c>
    </row>
    <row r="50" spans="1:19" x14ac:dyDescent="0.25">
      <c r="A50" s="161" t="s">
        <v>533</v>
      </c>
      <c r="B50" s="172" t="s">
        <v>528</v>
      </c>
      <c r="D50" s="161" t="s">
        <v>540</v>
      </c>
      <c r="E50" s="163" t="s">
        <v>541</v>
      </c>
      <c r="F50" s="175">
        <f>F49*G50</f>
        <v>1265.56</v>
      </c>
      <c r="G50" s="182">
        <v>0.28999999999999998</v>
      </c>
      <c r="H50" s="163" t="s">
        <v>542</v>
      </c>
      <c r="K50" s="163">
        <f t="shared" si="0"/>
        <v>0</v>
      </c>
      <c r="N50" s="163">
        <f t="shared" si="1"/>
        <v>0</v>
      </c>
      <c r="Q50" s="163">
        <f t="shared" si="7"/>
        <v>0</v>
      </c>
      <c r="R50" s="174">
        <f t="shared" si="5"/>
        <v>0</v>
      </c>
      <c r="S50">
        <f t="shared" si="6"/>
        <v>0</v>
      </c>
    </row>
    <row r="51" spans="1:19" x14ac:dyDescent="0.25">
      <c r="A51" s="161" t="s">
        <v>533</v>
      </c>
      <c r="B51" s="172" t="s">
        <v>530</v>
      </c>
      <c r="D51" s="161" t="s">
        <v>540</v>
      </c>
      <c r="E51" s="163" t="s">
        <v>541</v>
      </c>
      <c r="F51" s="175">
        <f>F49*G51</f>
        <v>1527.3999999999999</v>
      </c>
      <c r="G51" s="182">
        <v>0.35</v>
      </c>
      <c r="H51" s="163" t="s">
        <v>542</v>
      </c>
      <c r="K51" s="163">
        <f t="shared" si="0"/>
        <v>0</v>
      </c>
      <c r="N51" s="163">
        <f t="shared" si="1"/>
        <v>0</v>
      </c>
      <c r="Q51" s="163">
        <f t="shared" si="7"/>
        <v>0</v>
      </c>
      <c r="R51" s="174">
        <f t="shared" si="5"/>
        <v>0</v>
      </c>
      <c r="S51">
        <f t="shared" si="6"/>
        <v>0</v>
      </c>
    </row>
    <row r="52" spans="1:19" x14ac:dyDescent="0.25">
      <c r="A52" s="161" t="s">
        <v>533</v>
      </c>
      <c r="B52" s="172" t="s">
        <v>529</v>
      </c>
      <c r="D52" s="161" t="s">
        <v>540</v>
      </c>
      <c r="E52" s="163" t="s">
        <v>541</v>
      </c>
      <c r="F52" s="175">
        <f>F49*G52</f>
        <v>1571.04</v>
      </c>
      <c r="G52" s="182">
        <v>0.36</v>
      </c>
      <c r="H52" s="163" t="s">
        <v>542</v>
      </c>
      <c r="K52" s="163">
        <f t="shared" si="0"/>
        <v>0</v>
      </c>
      <c r="N52" s="163">
        <f t="shared" si="1"/>
        <v>0</v>
      </c>
      <c r="Q52" s="163">
        <f t="shared" si="7"/>
        <v>0</v>
      </c>
      <c r="R52" s="174">
        <f t="shared" si="5"/>
        <v>0</v>
      </c>
      <c r="S52">
        <f t="shared" si="6"/>
        <v>0</v>
      </c>
    </row>
    <row r="53" spans="1:19" x14ac:dyDescent="0.25">
      <c r="R53" s="174"/>
    </row>
    <row r="54" spans="1:19" x14ac:dyDescent="0.25">
      <c r="A54" s="161" t="s">
        <v>535</v>
      </c>
      <c r="B54" s="162" t="s">
        <v>525</v>
      </c>
      <c r="D54" s="161" t="s">
        <v>540</v>
      </c>
      <c r="E54" s="163" t="s">
        <v>541</v>
      </c>
      <c r="F54" s="175">
        <v>4364</v>
      </c>
      <c r="H54" s="163" t="s">
        <v>542</v>
      </c>
      <c r="K54" s="163">
        <f t="shared" si="0"/>
        <v>0</v>
      </c>
      <c r="L54" s="173">
        <v>41435</v>
      </c>
      <c r="M54" s="171">
        <v>41474</v>
      </c>
      <c r="N54" s="163">
        <f t="shared" si="1"/>
        <v>39</v>
      </c>
      <c r="O54" s="173">
        <v>41492</v>
      </c>
      <c r="P54" s="171">
        <v>41514</v>
      </c>
      <c r="Q54" s="163">
        <f t="shared" si="7"/>
        <v>22</v>
      </c>
      <c r="R54" s="174">
        <f t="shared" si="5"/>
        <v>20.333333333333332</v>
      </c>
      <c r="S54">
        <f t="shared" si="6"/>
        <v>22</v>
      </c>
    </row>
    <row r="55" spans="1:19" x14ac:dyDescent="0.25">
      <c r="A55" s="161" t="s">
        <v>535</v>
      </c>
      <c r="B55" s="172" t="s">
        <v>528</v>
      </c>
      <c r="D55" s="161" t="s">
        <v>540</v>
      </c>
      <c r="E55" s="163" t="s">
        <v>541</v>
      </c>
      <c r="F55" s="175">
        <f>F54*G55</f>
        <v>1265.56</v>
      </c>
      <c r="G55" s="182">
        <v>0.28999999999999998</v>
      </c>
      <c r="H55" s="163" t="s">
        <v>542</v>
      </c>
      <c r="K55" s="163">
        <f t="shared" si="0"/>
        <v>0</v>
      </c>
      <c r="N55" s="163">
        <f t="shared" si="1"/>
        <v>0</v>
      </c>
      <c r="Q55" s="163">
        <f t="shared" si="7"/>
        <v>0</v>
      </c>
      <c r="R55" s="174">
        <f t="shared" si="5"/>
        <v>0</v>
      </c>
      <c r="S55">
        <f t="shared" si="6"/>
        <v>0</v>
      </c>
    </row>
    <row r="56" spans="1:19" x14ac:dyDescent="0.25">
      <c r="A56" s="161" t="s">
        <v>535</v>
      </c>
      <c r="B56" s="172" t="s">
        <v>530</v>
      </c>
      <c r="D56" s="161" t="s">
        <v>540</v>
      </c>
      <c r="E56" s="163" t="s">
        <v>541</v>
      </c>
      <c r="F56" s="175">
        <f>F54*G56</f>
        <v>1527.3999999999999</v>
      </c>
      <c r="G56" s="182">
        <v>0.35</v>
      </c>
      <c r="H56" s="163" t="s">
        <v>542</v>
      </c>
      <c r="K56" s="163">
        <f t="shared" si="0"/>
        <v>0</v>
      </c>
      <c r="N56" s="163">
        <f t="shared" si="1"/>
        <v>0</v>
      </c>
      <c r="Q56" s="163">
        <f t="shared" si="7"/>
        <v>0</v>
      </c>
      <c r="R56" s="174">
        <f t="shared" si="5"/>
        <v>0</v>
      </c>
      <c r="S56">
        <f t="shared" si="6"/>
        <v>0</v>
      </c>
    </row>
    <row r="57" spans="1:19" x14ac:dyDescent="0.25">
      <c r="A57" s="161" t="s">
        <v>535</v>
      </c>
      <c r="B57" s="172" t="s">
        <v>529</v>
      </c>
      <c r="D57" s="161" t="s">
        <v>540</v>
      </c>
      <c r="E57" s="163" t="s">
        <v>541</v>
      </c>
      <c r="F57" s="175">
        <f>F54*G57</f>
        <v>1571.04</v>
      </c>
      <c r="G57" s="182">
        <v>0.36</v>
      </c>
      <c r="H57" s="163" t="s">
        <v>542</v>
      </c>
      <c r="K57" s="163">
        <f t="shared" si="0"/>
        <v>0</v>
      </c>
      <c r="N57" s="163">
        <f t="shared" si="1"/>
        <v>0</v>
      </c>
      <c r="Q57" s="163">
        <f t="shared" si="7"/>
        <v>0</v>
      </c>
      <c r="R57" s="174">
        <f t="shared" si="5"/>
        <v>0</v>
      </c>
      <c r="S57">
        <f t="shared" si="6"/>
        <v>0</v>
      </c>
    </row>
    <row r="58" spans="1:19" x14ac:dyDescent="0.25">
      <c r="R58" s="174"/>
    </row>
    <row r="59" spans="1:19" x14ac:dyDescent="0.25">
      <c r="A59" s="161" t="s">
        <v>537</v>
      </c>
      <c r="B59" s="162" t="s">
        <v>525</v>
      </c>
      <c r="D59" s="161" t="s">
        <v>540</v>
      </c>
      <c r="E59" s="163" t="s">
        <v>541</v>
      </c>
      <c r="F59" s="175">
        <v>4364</v>
      </c>
      <c r="H59" s="163" t="s">
        <v>542</v>
      </c>
      <c r="K59" s="163">
        <f t="shared" si="0"/>
        <v>0</v>
      </c>
      <c r="L59" s="173">
        <v>41435</v>
      </c>
      <c r="M59" s="171">
        <v>41474</v>
      </c>
      <c r="N59" s="163">
        <f t="shared" si="1"/>
        <v>39</v>
      </c>
      <c r="O59" s="173">
        <v>41508</v>
      </c>
      <c r="P59" s="171">
        <v>41530</v>
      </c>
      <c r="Q59" s="163">
        <f t="shared" si="7"/>
        <v>22</v>
      </c>
      <c r="R59" s="174">
        <f t="shared" si="5"/>
        <v>20.333333333333332</v>
      </c>
      <c r="S59">
        <f t="shared" si="6"/>
        <v>22</v>
      </c>
    </row>
    <row r="60" spans="1:19" x14ac:dyDescent="0.25">
      <c r="A60" s="161" t="s">
        <v>537</v>
      </c>
      <c r="B60" s="172" t="s">
        <v>528</v>
      </c>
      <c r="D60" s="161" t="s">
        <v>540</v>
      </c>
      <c r="E60" s="163" t="s">
        <v>541</v>
      </c>
      <c r="F60" s="175">
        <f>F59*G60</f>
        <v>1265.56</v>
      </c>
      <c r="G60" s="182">
        <v>0.28999999999999998</v>
      </c>
      <c r="H60" s="163" t="s">
        <v>542</v>
      </c>
      <c r="K60" s="163">
        <f t="shared" si="0"/>
        <v>0</v>
      </c>
      <c r="N60" s="163">
        <f t="shared" si="1"/>
        <v>0</v>
      </c>
      <c r="Q60" s="163">
        <f t="shared" si="7"/>
        <v>0</v>
      </c>
      <c r="R60" s="174">
        <f t="shared" si="5"/>
        <v>0</v>
      </c>
      <c r="S60">
        <f t="shared" si="6"/>
        <v>0</v>
      </c>
    </row>
    <row r="61" spans="1:19" x14ac:dyDescent="0.25">
      <c r="A61" s="161" t="s">
        <v>537</v>
      </c>
      <c r="B61" s="172" t="s">
        <v>530</v>
      </c>
      <c r="D61" s="161" t="s">
        <v>540</v>
      </c>
      <c r="E61" s="163" t="s">
        <v>541</v>
      </c>
      <c r="F61" s="175">
        <f>F59*G61</f>
        <v>1527.3999999999999</v>
      </c>
      <c r="G61" s="182">
        <v>0.35</v>
      </c>
      <c r="H61" s="163" t="s">
        <v>542</v>
      </c>
      <c r="K61" s="163">
        <f t="shared" si="0"/>
        <v>0</v>
      </c>
      <c r="N61" s="163">
        <f t="shared" si="1"/>
        <v>0</v>
      </c>
      <c r="Q61" s="163">
        <f t="shared" si="7"/>
        <v>0</v>
      </c>
      <c r="R61" s="174">
        <f t="shared" si="5"/>
        <v>0</v>
      </c>
      <c r="S61">
        <f t="shared" si="6"/>
        <v>0</v>
      </c>
    </row>
    <row r="62" spans="1:19" x14ac:dyDescent="0.25">
      <c r="A62" s="161" t="s">
        <v>537</v>
      </c>
      <c r="B62" s="172" t="s">
        <v>529</v>
      </c>
      <c r="D62" s="161" t="s">
        <v>540</v>
      </c>
      <c r="E62" s="163" t="s">
        <v>541</v>
      </c>
      <c r="F62" s="175">
        <f>F59*G62</f>
        <v>1571.04</v>
      </c>
      <c r="G62" s="182">
        <v>0.36</v>
      </c>
      <c r="H62" s="163" t="s">
        <v>542</v>
      </c>
      <c r="K62" s="163">
        <f t="shared" si="0"/>
        <v>0</v>
      </c>
      <c r="N62" s="163">
        <f t="shared" si="1"/>
        <v>0</v>
      </c>
      <c r="Q62" s="163">
        <f t="shared" si="7"/>
        <v>0</v>
      </c>
      <c r="R62" s="174">
        <f t="shared" si="5"/>
        <v>0</v>
      </c>
      <c r="S62">
        <f t="shared" si="6"/>
        <v>0</v>
      </c>
    </row>
    <row r="63" spans="1:19" x14ac:dyDescent="0.25">
      <c r="R63" s="174"/>
    </row>
    <row r="64" spans="1:19" x14ac:dyDescent="0.25">
      <c r="R64" s="174"/>
    </row>
    <row r="65" spans="1:19" x14ac:dyDescent="0.25">
      <c r="A65" s="161" t="s">
        <v>531</v>
      </c>
      <c r="B65" s="162" t="s">
        <v>525</v>
      </c>
      <c r="D65" s="161" t="s">
        <v>539</v>
      </c>
      <c r="E65" s="163" t="s">
        <v>543</v>
      </c>
      <c r="F65" s="186">
        <v>2940.73</v>
      </c>
      <c r="H65" s="163" t="s">
        <v>542</v>
      </c>
      <c r="I65" s="173">
        <v>41442</v>
      </c>
      <c r="J65" s="171">
        <v>41488</v>
      </c>
      <c r="K65" s="163">
        <f t="shared" ref="K65:K68" si="8">_xlfn.DAYS(J65,I65)</f>
        <v>46</v>
      </c>
      <c r="L65" s="173">
        <v>41408</v>
      </c>
      <c r="M65" s="171">
        <v>41447</v>
      </c>
      <c r="N65" s="163">
        <f t="shared" ref="N65:N68" si="9">_xlfn.DAYS(M65,L65)</f>
        <v>39</v>
      </c>
      <c r="R65" s="174">
        <f t="shared" si="5"/>
        <v>42.5</v>
      </c>
      <c r="S65">
        <f t="shared" si="6"/>
        <v>42.5</v>
      </c>
    </row>
    <row r="66" spans="1:19" x14ac:dyDescent="0.25">
      <c r="A66" s="161" t="s">
        <v>531</v>
      </c>
      <c r="B66" s="172" t="s">
        <v>528</v>
      </c>
      <c r="D66" s="161" t="s">
        <v>539</v>
      </c>
      <c r="E66" s="163" t="s">
        <v>543</v>
      </c>
      <c r="F66" s="175">
        <f>F65*G66</f>
        <v>970.44090000000006</v>
      </c>
      <c r="G66" s="182">
        <v>0.33</v>
      </c>
      <c r="H66" s="163" t="s">
        <v>542</v>
      </c>
      <c r="K66" s="163">
        <f t="shared" si="8"/>
        <v>0</v>
      </c>
      <c r="N66" s="163">
        <f t="shared" si="9"/>
        <v>0</v>
      </c>
      <c r="R66" s="174">
        <f t="shared" si="5"/>
        <v>0</v>
      </c>
      <c r="S66">
        <f t="shared" si="6"/>
        <v>0</v>
      </c>
    </row>
    <row r="67" spans="1:19" x14ac:dyDescent="0.25">
      <c r="A67" s="161" t="s">
        <v>531</v>
      </c>
      <c r="B67" s="172" t="s">
        <v>529</v>
      </c>
      <c r="D67" s="161" t="s">
        <v>539</v>
      </c>
      <c r="E67" s="163" t="s">
        <v>543</v>
      </c>
      <c r="F67" s="175">
        <f>F65*G67</f>
        <v>970.44090000000006</v>
      </c>
      <c r="G67" s="182">
        <v>0.33</v>
      </c>
      <c r="H67" s="163" t="s">
        <v>542</v>
      </c>
      <c r="K67" s="163">
        <f t="shared" si="8"/>
        <v>0</v>
      </c>
      <c r="N67" s="163">
        <f t="shared" si="9"/>
        <v>0</v>
      </c>
      <c r="R67" s="174">
        <f t="shared" si="5"/>
        <v>0</v>
      </c>
      <c r="S67">
        <f t="shared" si="6"/>
        <v>0</v>
      </c>
    </row>
    <row r="68" spans="1:19" x14ac:dyDescent="0.25">
      <c r="A68" s="161" t="s">
        <v>531</v>
      </c>
      <c r="B68" s="172" t="s">
        <v>530</v>
      </c>
      <c r="D68" s="161" t="s">
        <v>539</v>
      </c>
      <c r="E68" s="163" t="s">
        <v>543</v>
      </c>
      <c r="F68" s="175">
        <f>F65*G68</f>
        <v>970.44090000000006</v>
      </c>
      <c r="G68" s="182">
        <v>0.33</v>
      </c>
      <c r="H68" s="163" t="s">
        <v>542</v>
      </c>
      <c r="K68" s="163">
        <f t="shared" si="8"/>
        <v>0</v>
      </c>
      <c r="N68" s="163">
        <f t="shared" si="9"/>
        <v>0</v>
      </c>
      <c r="R68" s="174">
        <f t="shared" si="5"/>
        <v>0</v>
      </c>
      <c r="S68">
        <f t="shared" si="6"/>
        <v>0</v>
      </c>
    </row>
    <row r="69" spans="1:19" x14ac:dyDescent="0.25">
      <c r="R69" s="174"/>
    </row>
    <row r="70" spans="1:19" x14ac:dyDescent="0.25">
      <c r="A70" s="161" t="s">
        <v>531</v>
      </c>
      <c r="B70" s="162" t="s">
        <v>525</v>
      </c>
      <c r="D70" s="161" t="s">
        <v>539</v>
      </c>
      <c r="E70" s="163" t="s">
        <v>544</v>
      </c>
      <c r="F70" s="186">
        <v>1062.48</v>
      </c>
      <c r="H70" s="163" t="s">
        <v>542</v>
      </c>
      <c r="I70" s="173">
        <v>41442</v>
      </c>
      <c r="J70" s="171">
        <v>41488</v>
      </c>
      <c r="K70" s="163">
        <f t="shared" ref="K70:K73" si="10">_xlfn.DAYS(J70,I70)</f>
        <v>46</v>
      </c>
      <c r="L70" s="173">
        <v>41408</v>
      </c>
      <c r="M70" s="171">
        <v>41447</v>
      </c>
      <c r="N70" s="163">
        <f t="shared" ref="N70:N73" si="11">_xlfn.DAYS(M70,L70)</f>
        <v>39</v>
      </c>
      <c r="R70" s="174">
        <f t="shared" si="5"/>
        <v>42.5</v>
      </c>
      <c r="S70">
        <f t="shared" si="6"/>
        <v>42.5</v>
      </c>
    </row>
    <row r="71" spans="1:19" x14ac:dyDescent="0.25">
      <c r="A71" s="161" t="s">
        <v>531</v>
      </c>
      <c r="B71" s="172" t="s">
        <v>528</v>
      </c>
      <c r="D71" s="161" t="s">
        <v>539</v>
      </c>
      <c r="E71" s="163" t="s">
        <v>544</v>
      </c>
      <c r="F71" s="175">
        <v>0</v>
      </c>
      <c r="G71" s="182">
        <v>0</v>
      </c>
      <c r="H71" s="163" t="s">
        <v>542</v>
      </c>
      <c r="K71" s="163">
        <f t="shared" si="10"/>
        <v>0</v>
      </c>
      <c r="N71" s="163">
        <f t="shared" si="11"/>
        <v>0</v>
      </c>
      <c r="R71" s="174">
        <f t="shared" si="5"/>
        <v>0</v>
      </c>
      <c r="S71">
        <f t="shared" si="6"/>
        <v>0</v>
      </c>
    </row>
    <row r="72" spans="1:19" x14ac:dyDescent="0.25">
      <c r="A72" s="161" t="s">
        <v>531</v>
      </c>
      <c r="B72" s="172" t="s">
        <v>529</v>
      </c>
      <c r="D72" s="161" t="s">
        <v>539</v>
      </c>
      <c r="E72" s="163" t="s">
        <v>544</v>
      </c>
      <c r="F72" s="175">
        <f>F70*G72</f>
        <v>531.24</v>
      </c>
      <c r="G72" s="182">
        <v>0.5</v>
      </c>
      <c r="H72" s="163" t="s">
        <v>542</v>
      </c>
      <c r="K72" s="163">
        <f t="shared" si="10"/>
        <v>0</v>
      </c>
      <c r="N72" s="163">
        <f t="shared" si="11"/>
        <v>0</v>
      </c>
      <c r="R72" s="174">
        <f t="shared" si="5"/>
        <v>0</v>
      </c>
      <c r="S72">
        <f t="shared" si="6"/>
        <v>0</v>
      </c>
    </row>
    <row r="73" spans="1:19" x14ac:dyDescent="0.25">
      <c r="A73" s="161" t="s">
        <v>531</v>
      </c>
      <c r="B73" s="172" t="s">
        <v>530</v>
      </c>
      <c r="D73" s="161" t="s">
        <v>539</v>
      </c>
      <c r="E73" s="163" t="s">
        <v>544</v>
      </c>
      <c r="F73" s="175">
        <f>F70*G73</f>
        <v>531.24</v>
      </c>
      <c r="G73" s="182">
        <v>0.5</v>
      </c>
      <c r="H73" s="163" t="s">
        <v>542</v>
      </c>
      <c r="K73" s="163">
        <f t="shared" si="10"/>
        <v>0</v>
      </c>
      <c r="N73" s="163">
        <f t="shared" si="11"/>
        <v>0</v>
      </c>
      <c r="R73" s="174">
        <f t="shared" ref="R73:R136" si="12">AVERAGE(Q73,N73,K73)</f>
        <v>0</v>
      </c>
      <c r="S73">
        <f t="shared" ref="S73:S136" si="13">MEDIAN(K73,N73,Q73)</f>
        <v>0</v>
      </c>
    </row>
    <row r="74" spans="1:19" x14ac:dyDescent="0.25">
      <c r="R74" s="174"/>
    </row>
    <row r="75" spans="1:19" x14ac:dyDescent="0.25">
      <c r="A75" s="161" t="s">
        <v>531</v>
      </c>
      <c r="B75" s="162" t="s">
        <v>525</v>
      </c>
      <c r="D75" s="161" t="s">
        <v>539</v>
      </c>
      <c r="E75" s="163" t="s">
        <v>387</v>
      </c>
      <c r="F75" s="186">
        <v>125.13</v>
      </c>
      <c r="H75" s="163" t="s">
        <v>542</v>
      </c>
      <c r="I75" s="173">
        <v>41442</v>
      </c>
      <c r="J75" s="171">
        <v>41488</v>
      </c>
      <c r="K75" s="163">
        <f t="shared" ref="K75:K78" si="14">_xlfn.DAYS(J75,I75)</f>
        <v>46</v>
      </c>
      <c r="L75" s="173">
        <v>41408</v>
      </c>
      <c r="M75" s="171">
        <v>41447</v>
      </c>
      <c r="N75" s="163">
        <f t="shared" ref="N75:N78" si="15">_xlfn.DAYS(M75,L75)</f>
        <v>39</v>
      </c>
      <c r="R75" s="174">
        <f t="shared" si="12"/>
        <v>42.5</v>
      </c>
      <c r="S75">
        <f t="shared" si="13"/>
        <v>42.5</v>
      </c>
    </row>
    <row r="76" spans="1:19" x14ac:dyDescent="0.25">
      <c r="A76" s="161" t="s">
        <v>531</v>
      </c>
      <c r="B76" s="172" t="s">
        <v>528</v>
      </c>
      <c r="D76" s="161" t="s">
        <v>539</v>
      </c>
      <c r="E76" s="163" t="s">
        <v>387</v>
      </c>
      <c r="F76" s="175">
        <v>0</v>
      </c>
      <c r="G76" s="182">
        <v>0</v>
      </c>
      <c r="H76" s="163" t="s">
        <v>542</v>
      </c>
      <c r="K76" s="163">
        <f t="shared" si="14"/>
        <v>0</v>
      </c>
      <c r="N76" s="163">
        <f t="shared" si="15"/>
        <v>0</v>
      </c>
      <c r="R76" s="174">
        <f t="shared" si="12"/>
        <v>0</v>
      </c>
      <c r="S76">
        <f t="shared" si="13"/>
        <v>0</v>
      </c>
    </row>
    <row r="77" spans="1:19" x14ac:dyDescent="0.25">
      <c r="A77" s="161" t="s">
        <v>531</v>
      </c>
      <c r="B77" s="172" t="s">
        <v>529</v>
      </c>
      <c r="D77" s="161" t="s">
        <v>539</v>
      </c>
      <c r="E77" s="163" t="s">
        <v>387</v>
      </c>
      <c r="F77" s="175">
        <v>0</v>
      </c>
      <c r="G77" s="182">
        <v>0</v>
      </c>
      <c r="H77" s="163" t="s">
        <v>542</v>
      </c>
      <c r="K77" s="163">
        <f t="shared" si="14"/>
        <v>0</v>
      </c>
      <c r="N77" s="163">
        <f t="shared" si="15"/>
        <v>0</v>
      </c>
      <c r="R77" s="174">
        <f t="shared" si="12"/>
        <v>0</v>
      </c>
      <c r="S77">
        <f t="shared" si="13"/>
        <v>0</v>
      </c>
    </row>
    <row r="78" spans="1:19" x14ac:dyDescent="0.25">
      <c r="A78" s="161" t="s">
        <v>531</v>
      </c>
      <c r="B78" s="172" t="s">
        <v>530</v>
      </c>
      <c r="D78" s="161" t="s">
        <v>539</v>
      </c>
      <c r="E78" s="163" t="s">
        <v>387</v>
      </c>
      <c r="F78" s="175">
        <f>F75*G78</f>
        <v>125.13</v>
      </c>
      <c r="G78" s="182">
        <v>1</v>
      </c>
      <c r="H78" s="163" t="s">
        <v>542</v>
      </c>
      <c r="K78" s="163">
        <f t="shared" si="14"/>
        <v>0</v>
      </c>
      <c r="N78" s="163">
        <f t="shared" si="15"/>
        <v>0</v>
      </c>
      <c r="R78" s="174">
        <f t="shared" si="12"/>
        <v>0</v>
      </c>
      <c r="S78">
        <f t="shared" si="13"/>
        <v>0</v>
      </c>
    </row>
    <row r="79" spans="1:19" x14ac:dyDescent="0.25">
      <c r="R79" s="174"/>
    </row>
    <row r="80" spans="1:19" x14ac:dyDescent="0.25">
      <c r="F80" s="186">
        <v>10412.36</v>
      </c>
      <c r="R80" s="174"/>
    </row>
    <row r="81" spans="1:19" x14ac:dyDescent="0.25">
      <c r="A81" s="161" t="s">
        <v>524</v>
      </c>
      <c r="B81" s="162" t="s">
        <v>525</v>
      </c>
      <c r="D81" s="161" t="s">
        <v>540</v>
      </c>
      <c r="E81" s="163" t="s">
        <v>545</v>
      </c>
      <c r="F81" s="175">
        <v>206.85</v>
      </c>
      <c r="H81" s="163" t="s">
        <v>542</v>
      </c>
      <c r="I81" s="173">
        <v>41512</v>
      </c>
      <c r="J81" s="171">
        <v>41551</v>
      </c>
      <c r="K81" s="163">
        <f t="shared" ref="K81:K84" si="16">_xlfn.DAYS(J81,I81)</f>
        <v>39</v>
      </c>
      <c r="L81" s="173">
        <v>41449</v>
      </c>
      <c r="M81" s="171">
        <v>41576</v>
      </c>
      <c r="N81" s="163">
        <f t="shared" ref="N81:N84" si="17">_xlfn.DAYS(M81,L81)</f>
        <v>127</v>
      </c>
      <c r="O81" s="173">
        <v>41568</v>
      </c>
      <c r="P81" s="171">
        <v>41614</v>
      </c>
      <c r="Q81" s="163">
        <f t="shared" ref="Q81:Q104" si="18">_xlfn.DAYS(P81,O81)</f>
        <v>46</v>
      </c>
      <c r="R81" s="174">
        <f t="shared" si="12"/>
        <v>70.666666666666671</v>
      </c>
      <c r="S81">
        <f t="shared" si="13"/>
        <v>46</v>
      </c>
    </row>
    <row r="82" spans="1:19" x14ac:dyDescent="0.25">
      <c r="A82" s="161" t="s">
        <v>524</v>
      </c>
      <c r="B82" s="172" t="s">
        <v>528</v>
      </c>
      <c r="D82" s="161" t="s">
        <v>540</v>
      </c>
      <c r="E82" s="163" t="s">
        <v>545</v>
      </c>
      <c r="F82" s="175">
        <f>F81*G82</f>
        <v>0</v>
      </c>
      <c r="G82" s="182">
        <v>0</v>
      </c>
      <c r="H82" s="163" t="s">
        <v>542</v>
      </c>
      <c r="K82" s="163">
        <f t="shared" si="16"/>
        <v>0</v>
      </c>
      <c r="L82" s="173">
        <v>41449</v>
      </c>
      <c r="M82" s="171">
        <v>41459</v>
      </c>
      <c r="N82" s="163">
        <f t="shared" si="17"/>
        <v>10</v>
      </c>
      <c r="O82" s="173">
        <v>41568</v>
      </c>
      <c r="P82" s="171">
        <v>41579</v>
      </c>
      <c r="Q82" s="163">
        <f t="shared" si="18"/>
        <v>11</v>
      </c>
      <c r="R82" s="174">
        <f t="shared" si="12"/>
        <v>7</v>
      </c>
      <c r="S82">
        <f t="shared" si="13"/>
        <v>10</v>
      </c>
    </row>
    <row r="83" spans="1:19" x14ac:dyDescent="0.25">
      <c r="A83" s="161" t="s">
        <v>524</v>
      </c>
      <c r="B83" s="172" t="s">
        <v>529</v>
      </c>
      <c r="D83" s="161" t="s">
        <v>540</v>
      </c>
      <c r="E83" s="163" t="s">
        <v>545</v>
      </c>
      <c r="F83" s="175">
        <f>F81*G83</f>
        <v>124.10999999999999</v>
      </c>
      <c r="G83" s="182">
        <v>0.6</v>
      </c>
      <c r="H83" s="163" t="s">
        <v>542</v>
      </c>
      <c r="K83" s="163">
        <f t="shared" si="16"/>
        <v>0</v>
      </c>
      <c r="N83" s="163">
        <f t="shared" si="17"/>
        <v>0</v>
      </c>
      <c r="Q83" s="163">
        <f t="shared" si="18"/>
        <v>0</v>
      </c>
      <c r="R83" s="174">
        <f t="shared" si="12"/>
        <v>0</v>
      </c>
      <c r="S83">
        <f t="shared" si="13"/>
        <v>0</v>
      </c>
    </row>
    <row r="84" spans="1:19" x14ac:dyDescent="0.25">
      <c r="A84" s="161" t="s">
        <v>524</v>
      </c>
      <c r="B84" s="172" t="s">
        <v>530</v>
      </c>
      <c r="D84" s="161" t="s">
        <v>540</v>
      </c>
      <c r="E84" s="163" t="s">
        <v>545</v>
      </c>
      <c r="F84" s="175">
        <f>F81*G84</f>
        <v>82.740000000000009</v>
      </c>
      <c r="G84" s="182">
        <v>0.4</v>
      </c>
      <c r="H84" s="163" t="s">
        <v>542</v>
      </c>
      <c r="K84" s="163">
        <f t="shared" si="16"/>
        <v>0</v>
      </c>
      <c r="N84" s="163">
        <f t="shared" si="17"/>
        <v>0</v>
      </c>
      <c r="Q84" s="163">
        <f t="shared" si="18"/>
        <v>0</v>
      </c>
      <c r="R84" s="174">
        <f t="shared" si="12"/>
        <v>0</v>
      </c>
      <c r="S84">
        <f t="shared" si="13"/>
        <v>0</v>
      </c>
    </row>
    <row r="85" spans="1:19" x14ac:dyDescent="0.25">
      <c r="R85" s="174"/>
    </row>
    <row r="86" spans="1:19" x14ac:dyDescent="0.25">
      <c r="A86" s="161" t="s">
        <v>531</v>
      </c>
      <c r="B86" s="162" t="s">
        <v>525</v>
      </c>
      <c r="D86" s="161" t="s">
        <v>540</v>
      </c>
      <c r="E86" s="163" t="s">
        <v>545</v>
      </c>
      <c r="F86" s="175">
        <v>413.71</v>
      </c>
      <c r="H86" s="163" t="s">
        <v>542</v>
      </c>
      <c r="K86" s="163">
        <f t="shared" ref="K86:K89" si="19">_xlfn.DAYS(J86,I86)</f>
        <v>0</v>
      </c>
      <c r="L86" s="173">
        <v>41534</v>
      </c>
      <c r="M86" s="171">
        <v>41543</v>
      </c>
      <c r="N86" s="163">
        <f t="shared" ref="N86:N89" si="20">_xlfn.DAYS(M86,L86)</f>
        <v>9</v>
      </c>
      <c r="O86" s="173">
        <v>41575</v>
      </c>
      <c r="P86" s="171">
        <v>41593</v>
      </c>
      <c r="Q86" s="163">
        <f t="shared" si="18"/>
        <v>18</v>
      </c>
      <c r="R86" s="174">
        <f t="shared" si="12"/>
        <v>9</v>
      </c>
      <c r="S86">
        <f t="shared" si="13"/>
        <v>9</v>
      </c>
    </row>
    <row r="87" spans="1:19" x14ac:dyDescent="0.25">
      <c r="A87" s="161" t="s">
        <v>531</v>
      </c>
      <c r="B87" s="172" t="s">
        <v>528</v>
      </c>
      <c r="D87" s="161" t="s">
        <v>540</v>
      </c>
      <c r="E87" s="163" t="s">
        <v>545</v>
      </c>
      <c r="F87" s="175">
        <f>F86*G87</f>
        <v>82.742000000000004</v>
      </c>
      <c r="G87" s="182">
        <v>0.2</v>
      </c>
      <c r="H87" s="163" t="s">
        <v>542</v>
      </c>
      <c r="K87" s="163">
        <f t="shared" si="19"/>
        <v>0</v>
      </c>
      <c r="N87" s="163">
        <f t="shared" si="20"/>
        <v>0</v>
      </c>
      <c r="Q87" s="163">
        <f t="shared" si="18"/>
        <v>0</v>
      </c>
      <c r="R87" s="174">
        <f t="shared" si="12"/>
        <v>0</v>
      </c>
      <c r="S87">
        <f t="shared" si="13"/>
        <v>0</v>
      </c>
    </row>
    <row r="88" spans="1:19" x14ac:dyDescent="0.25">
      <c r="A88" s="161" t="s">
        <v>531</v>
      </c>
      <c r="B88" s="172" t="s">
        <v>529</v>
      </c>
      <c r="D88" s="161" t="s">
        <v>540</v>
      </c>
      <c r="E88" s="163" t="s">
        <v>545</v>
      </c>
      <c r="F88" s="175">
        <f>F86*G88</f>
        <v>165.48400000000001</v>
      </c>
      <c r="G88" s="182">
        <v>0.4</v>
      </c>
      <c r="H88" s="163" t="s">
        <v>542</v>
      </c>
      <c r="K88" s="163">
        <f t="shared" si="19"/>
        <v>0</v>
      </c>
      <c r="N88" s="163">
        <f t="shared" si="20"/>
        <v>0</v>
      </c>
      <c r="Q88" s="163">
        <f t="shared" si="18"/>
        <v>0</v>
      </c>
      <c r="R88" s="174">
        <f t="shared" si="12"/>
        <v>0</v>
      </c>
      <c r="S88">
        <f t="shared" si="13"/>
        <v>0</v>
      </c>
    </row>
    <row r="89" spans="1:19" x14ac:dyDescent="0.25">
      <c r="A89" s="161" t="s">
        <v>531</v>
      </c>
      <c r="B89" s="172" t="s">
        <v>530</v>
      </c>
      <c r="D89" s="161" t="s">
        <v>540</v>
      </c>
      <c r="E89" s="163" t="s">
        <v>545</v>
      </c>
      <c r="F89" s="175">
        <f>F86*G89</f>
        <v>165.48400000000001</v>
      </c>
      <c r="G89" s="182">
        <v>0.4</v>
      </c>
      <c r="H89" s="163" t="s">
        <v>542</v>
      </c>
      <c r="K89" s="163">
        <f t="shared" si="19"/>
        <v>0</v>
      </c>
      <c r="N89" s="163">
        <f t="shared" si="20"/>
        <v>0</v>
      </c>
      <c r="Q89" s="163">
        <f t="shared" si="18"/>
        <v>0</v>
      </c>
      <c r="R89" s="174">
        <f t="shared" si="12"/>
        <v>0</v>
      </c>
      <c r="S89">
        <f t="shared" si="13"/>
        <v>0</v>
      </c>
    </row>
    <row r="90" spans="1:19" x14ac:dyDescent="0.25">
      <c r="R90" s="174"/>
    </row>
    <row r="91" spans="1:19" x14ac:dyDescent="0.25">
      <c r="A91" s="161" t="s">
        <v>533</v>
      </c>
      <c r="B91" s="162" t="s">
        <v>525</v>
      </c>
      <c r="D91" s="161" t="s">
        <v>540</v>
      </c>
      <c r="E91" s="163" t="s">
        <v>545</v>
      </c>
      <c r="F91" s="175">
        <v>2671.93</v>
      </c>
      <c r="H91" s="163" t="s">
        <v>542</v>
      </c>
      <c r="K91" s="163">
        <f t="shared" ref="K91:K94" si="21">_xlfn.DAYS(J91,I91)</f>
        <v>0</v>
      </c>
      <c r="L91" s="173">
        <v>41530</v>
      </c>
      <c r="M91" s="171">
        <v>41559</v>
      </c>
      <c r="N91" s="163">
        <f t="shared" ref="N91:N94" si="22">_xlfn.DAYS(M91,L91)</f>
        <v>29</v>
      </c>
      <c r="O91" s="173">
        <v>41582</v>
      </c>
      <c r="P91" s="171">
        <v>41600</v>
      </c>
      <c r="Q91" s="163">
        <f t="shared" si="18"/>
        <v>18</v>
      </c>
      <c r="R91" s="174">
        <f t="shared" si="12"/>
        <v>15.666666666666666</v>
      </c>
      <c r="S91">
        <f t="shared" si="13"/>
        <v>18</v>
      </c>
    </row>
    <row r="92" spans="1:19" x14ac:dyDescent="0.25">
      <c r="A92" s="161" t="s">
        <v>533</v>
      </c>
      <c r="B92" s="172" t="s">
        <v>528</v>
      </c>
      <c r="D92" s="161" t="s">
        <v>540</v>
      </c>
      <c r="E92" s="163" t="s">
        <v>545</v>
      </c>
      <c r="F92" s="175">
        <f>F91*G92</f>
        <v>774.85969999999986</v>
      </c>
      <c r="G92" s="182">
        <v>0.28999999999999998</v>
      </c>
      <c r="H92" s="163" t="s">
        <v>542</v>
      </c>
      <c r="K92" s="163">
        <f t="shared" si="21"/>
        <v>0</v>
      </c>
      <c r="N92" s="163">
        <f t="shared" si="22"/>
        <v>0</v>
      </c>
      <c r="Q92" s="163">
        <f t="shared" si="18"/>
        <v>0</v>
      </c>
      <c r="R92" s="174">
        <f t="shared" si="12"/>
        <v>0</v>
      </c>
      <c r="S92">
        <f t="shared" si="13"/>
        <v>0</v>
      </c>
    </row>
    <row r="93" spans="1:19" x14ac:dyDescent="0.25">
      <c r="A93" s="161" t="s">
        <v>533</v>
      </c>
      <c r="B93" s="172" t="s">
        <v>530</v>
      </c>
      <c r="D93" s="161" t="s">
        <v>540</v>
      </c>
      <c r="E93" s="163" t="s">
        <v>545</v>
      </c>
      <c r="F93" s="175">
        <f>F91*G93</f>
        <v>935.17549999999983</v>
      </c>
      <c r="G93" s="182">
        <v>0.35</v>
      </c>
      <c r="H93" s="163" t="s">
        <v>542</v>
      </c>
      <c r="K93" s="163">
        <f t="shared" si="21"/>
        <v>0</v>
      </c>
      <c r="N93" s="163">
        <f t="shared" si="22"/>
        <v>0</v>
      </c>
      <c r="Q93" s="163">
        <f t="shared" si="18"/>
        <v>0</v>
      </c>
      <c r="R93" s="174">
        <f t="shared" si="12"/>
        <v>0</v>
      </c>
      <c r="S93">
        <f t="shared" si="13"/>
        <v>0</v>
      </c>
    </row>
    <row r="94" spans="1:19" x14ac:dyDescent="0.25">
      <c r="A94" s="161" t="s">
        <v>533</v>
      </c>
      <c r="B94" s="172" t="s">
        <v>529</v>
      </c>
      <c r="D94" s="161" t="s">
        <v>540</v>
      </c>
      <c r="E94" s="163" t="s">
        <v>545</v>
      </c>
      <c r="F94" s="175">
        <f>F91*G94</f>
        <v>961.89479999999992</v>
      </c>
      <c r="G94" s="182">
        <v>0.36</v>
      </c>
      <c r="H94" s="163" t="s">
        <v>542</v>
      </c>
      <c r="K94" s="163">
        <f t="shared" si="21"/>
        <v>0</v>
      </c>
      <c r="N94" s="163">
        <f t="shared" si="22"/>
        <v>0</v>
      </c>
      <c r="Q94" s="163">
        <f t="shared" si="18"/>
        <v>0</v>
      </c>
      <c r="R94" s="174">
        <f t="shared" si="12"/>
        <v>0</v>
      </c>
      <c r="S94">
        <f t="shared" si="13"/>
        <v>0</v>
      </c>
    </row>
    <row r="95" spans="1:19" x14ac:dyDescent="0.25">
      <c r="R95" s="174"/>
    </row>
    <row r="96" spans="1:19" x14ac:dyDescent="0.25">
      <c r="A96" s="161" t="s">
        <v>535</v>
      </c>
      <c r="B96" s="162" t="s">
        <v>525</v>
      </c>
      <c r="D96" s="161" t="s">
        <v>540</v>
      </c>
      <c r="E96" s="163" t="s">
        <v>545</v>
      </c>
      <c r="F96" s="175">
        <v>3559.93</v>
      </c>
      <c r="H96" s="163" t="s">
        <v>542</v>
      </c>
      <c r="K96" s="163">
        <f t="shared" ref="K96:K99" si="23">_xlfn.DAYS(J96,I96)</f>
        <v>0</v>
      </c>
      <c r="L96" s="173">
        <v>41536</v>
      </c>
      <c r="M96" s="171">
        <v>41576</v>
      </c>
      <c r="N96" s="163">
        <f t="shared" ref="N96:N99" si="24">_xlfn.DAYS(M96,L96)</f>
        <v>40</v>
      </c>
      <c r="O96" s="173">
        <v>41589</v>
      </c>
      <c r="P96" s="171">
        <v>41607</v>
      </c>
      <c r="Q96" s="163">
        <f t="shared" si="18"/>
        <v>18</v>
      </c>
      <c r="R96" s="174">
        <f t="shared" si="12"/>
        <v>19.333333333333332</v>
      </c>
      <c r="S96">
        <f t="shared" si="13"/>
        <v>18</v>
      </c>
    </row>
    <row r="97" spans="1:19" x14ac:dyDescent="0.25">
      <c r="A97" s="161" t="s">
        <v>535</v>
      </c>
      <c r="B97" s="172" t="s">
        <v>528</v>
      </c>
      <c r="D97" s="161" t="s">
        <v>540</v>
      </c>
      <c r="E97" s="163" t="s">
        <v>545</v>
      </c>
      <c r="F97" s="175">
        <f>F96*G97</f>
        <v>1032.3797</v>
      </c>
      <c r="G97" s="182">
        <v>0.28999999999999998</v>
      </c>
      <c r="H97" s="163" t="s">
        <v>542</v>
      </c>
      <c r="K97" s="163">
        <f t="shared" si="23"/>
        <v>0</v>
      </c>
      <c r="N97" s="163">
        <f t="shared" si="24"/>
        <v>0</v>
      </c>
      <c r="Q97" s="163">
        <f t="shared" si="18"/>
        <v>0</v>
      </c>
      <c r="R97" s="174">
        <f t="shared" si="12"/>
        <v>0</v>
      </c>
      <c r="S97">
        <f t="shared" si="13"/>
        <v>0</v>
      </c>
    </row>
    <row r="98" spans="1:19" x14ac:dyDescent="0.25">
      <c r="A98" s="161" t="s">
        <v>535</v>
      </c>
      <c r="B98" s="172" t="s">
        <v>530</v>
      </c>
      <c r="D98" s="161" t="s">
        <v>540</v>
      </c>
      <c r="E98" s="163" t="s">
        <v>545</v>
      </c>
      <c r="F98" s="175">
        <f>F96*G98</f>
        <v>1245.9754999999998</v>
      </c>
      <c r="G98" s="182">
        <v>0.35</v>
      </c>
      <c r="H98" s="163" t="s">
        <v>542</v>
      </c>
      <c r="K98" s="163">
        <f t="shared" si="23"/>
        <v>0</v>
      </c>
      <c r="N98" s="163">
        <f t="shared" si="24"/>
        <v>0</v>
      </c>
      <c r="Q98" s="163">
        <f t="shared" si="18"/>
        <v>0</v>
      </c>
      <c r="R98" s="174">
        <f t="shared" si="12"/>
        <v>0</v>
      </c>
      <c r="S98">
        <f t="shared" si="13"/>
        <v>0</v>
      </c>
    </row>
    <row r="99" spans="1:19" x14ac:dyDescent="0.25">
      <c r="A99" s="161" t="s">
        <v>535</v>
      </c>
      <c r="B99" s="172" t="s">
        <v>529</v>
      </c>
      <c r="D99" s="161" t="s">
        <v>540</v>
      </c>
      <c r="E99" s="163" t="s">
        <v>545</v>
      </c>
      <c r="F99" s="175">
        <f>F96*G99</f>
        <v>1281.5747999999999</v>
      </c>
      <c r="G99" s="182">
        <v>0.36</v>
      </c>
      <c r="H99" s="163" t="s">
        <v>542</v>
      </c>
      <c r="K99" s="163">
        <f t="shared" si="23"/>
        <v>0</v>
      </c>
      <c r="N99" s="163">
        <f t="shared" si="24"/>
        <v>0</v>
      </c>
      <c r="Q99" s="163">
        <f t="shared" si="18"/>
        <v>0</v>
      </c>
      <c r="R99" s="174">
        <f t="shared" si="12"/>
        <v>0</v>
      </c>
      <c r="S99">
        <f t="shared" si="13"/>
        <v>0</v>
      </c>
    </row>
    <row r="100" spans="1:19" x14ac:dyDescent="0.25">
      <c r="R100" s="174"/>
    </row>
    <row r="101" spans="1:19" x14ac:dyDescent="0.25">
      <c r="A101" s="161" t="s">
        <v>537</v>
      </c>
      <c r="B101" s="162" t="s">
        <v>525</v>
      </c>
      <c r="D101" s="161" t="s">
        <v>540</v>
      </c>
      <c r="E101" s="163" t="s">
        <v>545</v>
      </c>
      <c r="F101" s="175">
        <v>3559.93</v>
      </c>
      <c r="H101" s="163" t="s">
        <v>542</v>
      </c>
      <c r="K101" s="163">
        <f t="shared" ref="K101:K104" si="25">_xlfn.DAYS(J101,I101)</f>
        <v>0</v>
      </c>
      <c r="L101" s="173">
        <v>41534</v>
      </c>
      <c r="M101" s="171">
        <v>41573</v>
      </c>
      <c r="N101" s="163">
        <f t="shared" ref="N101:N104" si="26">_xlfn.DAYS(M101,L101)</f>
        <v>39</v>
      </c>
      <c r="O101" s="173">
        <v>41596</v>
      </c>
      <c r="P101" s="171">
        <v>41614</v>
      </c>
      <c r="Q101" s="163">
        <f t="shared" si="18"/>
        <v>18</v>
      </c>
      <c r="R101" s="174">
        <f t="shared" si="12"/>
        <v>19</v>
      </c>
      <c r="S101">
        <f t="shared" si="13"/>
        <v>18</v>
      </c>
    </row>
    <row r="102" spans="1:19" x14ac:dyDescent="0.25">
      <c r="A102" s="161" t="s">
        <v>537</v>
      </c>
      <c r="B102" s="172" t="s">
        <v>528</v>
      </c>
      <c r="D102" s="161" t="s">
        <v>540</v>
      </c>
      <c r="E102" s="163" t="s">
        <v>545</v>
      </c>
      <c r="F102" s="175">
        <f>F101*G102</f>
        <v>1032.3797</v>
      </c>
      <c r="G102" s="182">
        <v>0.28999999999999998</v>
      </c>
      <c r="H102" s="163" t="s">
        <v>542</v>
      </c>
      <c r="K102" s="163">
        <f t="shared" si="25"/>
        <v>0</v>
      </c>
      <c r="N102" s="163">
        <f t="shared" si="26"/>
        <v>0</v>
      </c>
      <c r="Q102" s="163">
        <f t="shared" si="18"/>
        <v>0</v>
      </c>
      <c r="R102" s="174">
        <f t="shared" si="12"/>
        <v>0</v>
      </c>
      <c r="S102">
        <f t="shared" si="13"/>
        <v>0</v>
      </c>
    </row>
    <row r="103" spans="1:19" x14ac:dyDescent="0.25">
      <c r="A103" s="161" t="s">
        <v>537</v>
      </c>
      <c r="B103" s="172" t="s">
        <v>530</v>
      </c>
      <c r="D103" s="161" t="s">
        <v>540</v>
      </c>
      <c r="E103" s="163" t="s">
        <v>545</v>
      </c>
      <c r="F103" s="175">
        <f>F101*G103</f>
        <v>1245.9754999999998</v>
      </c>
      <c r="G103" s="182">
        <v>0.35</v>
      </c>
      <c r="H103" s="163" t="s">
        <v>542</v>
      </c>
      <c r="K103" s="163">
        <f t="shared" si="25"/>
        <v>0</v>
      </c>
      <c r="N103" s="163">
        <f t="shared" si="26"/>
        <v>0</v>
      </c>
      <c r="Q103" s="163">
        <f t="shared" si="18"/>
        <v>0</v>
      </c>
      <c r="R103" s="174">
        <f t="shared" si="12"/>
        <v>0</v>
      </c>
      <c r="S103">
        <f t="shared" si="13"/>
        <v>0</v>
      </c>
    </row>
    <row r="104" spans="1:19" x14ac:dyDescent="0.25">
      <c r="A104" s="161" t="s">
        <v>537</v>
      </c>
      <c r="B104" s="172" t="s">
        <v>529</v>
      </c>
      <c r="D104" s="161" t="s">
        <v>540</v>
      </c>
      <c r="E104" s="163" t="s">
        <v>545</v>
      </c>
      <c r="F104" s="175">
        <f>F101*G104</f>
        <v>1281.5747999999999</v>
      </c>
      <c r="G104" s="182">
        <v>0.36</v>
      </c>
      <c r="H104" s="163" t="s">
        <v>542</v>
      </c>
      <c r="K104" s="163">
        <f t="shared" si="25"/>
        <v>0</v>
      </c>
      <c r="N104" s="163">
        <f t="shared" si="26"/>
        <v>0</v>
      </c>
      <c r="Q104" s="163">
        <f t="shared" si="18"/>
        <v>0</v>
      </c>
      <c r="R104" s="174">
        <f t="shared" si="12"/>
        <v>0</v>
      </c>
      <c r="S104">
        <f t="shared" si="13"/>
        <v>0</v>
      </c>
    </row>
    <row r="105" spans="1:19" x14ac:dyDescent="0.25">
      <c r="R105" s="174"/>
    </row>
    <row r="106" spans="1:19" x14ac:dyDescent="0.25">
      <c r="F106" s="186">
        <v>9444.7199999999993</v>
      </c>
      <c r="R106" s="174"/>
    </row>
    <row r="107" spans="1:19" x14ac:dyDescent="0.25">
      <c r="A107" s="161" t="s">
        <v>524</v>
      </c>
      <c r="B107" s="162" t="s">
        <v>525</v>
      </c>
      <c r="D107" s="161" t="s">
        <v>540</v>
      </c>
      <c r="E107" s="163" t="s">
        <v>453</v>
      </c>
      <c r="F107" s="175">
        <v>4217.43</v>
      </c>
      <c r="H107" s="163" t="s">
        <v>542</v>
      </c>
      <c r="I107" s="173">
        <v>41512</v>
      </c>
      <c r="J107" s="171">
        <v>41551</v>
      </c>
      <c r="K107" s="163">
        <f t="shared" ref="K107:K110" si="27">_xlfn.DAYS(J107,I107)</f>
        <v>39</v>
      </c>
      <c r="L107" s="173">
        <v>41430</v>
      </c>
      <c r="M107" s="171">
        <v>41570</v>
      </c>
      <c r="N107" s="163">
        <f t="shared" ref="N107:N110" si="28">_xlfn.DAYS(M107,L107)</f>
        <v>140</v>
      </c>
      <c r="O107" s="173">
        <v>41484</v>
      </c>
      <c r="P107" s="171">
        <v>41593</v>
      </c>
      <c r="Q107" s="163">
        <f t="shared" ref="Q107:Q130" si="29">_xlfn.DAYS(P107,O107)</f>
        <v>109</v>
      </c>
      <c r="R107" s="174">
        <f t="shared" si="12"/>
        <v>96</v>
      </c>
      <c r="S107">
        <f t="shared" si="13"/>
        <v>109</v>
      </c>
    </row>
    <row r="108" spans="1:19" x14ac:dyDescent="0.25">
      <c r="A108" s="161" t="s">
        <v>524</v>
      </c>
      <c r="B108" s="172" t="s">
        <v>528</v>
      </c>
      <c r="D108" s="161" t="s">
        <v>540</v>
      </c>
      <c r="E108" s="163" t="s">
        <v>453</v>
      </c>
      <c r="F108" s="175">
        <f>F107*G108</f>
        <v>1138.7061000000001</v>
      </c>
      <c r="G108" s="182">
        <v>0.27</v>
      </c>
      <c r="H108" s="163" t="s">
        <v>542</v>
      </c>
      <c r="K108" s="163">
        <f t="shared" si="27"/>
        <v>0</v>
      </c>
      <c r="L108" s="173">
        <v>41430</v>
      </c>
      <c r="M108" s="171">
        <v>41454</v>
      </c>
      <c r="N108" s="163">
        <f t="shared" si="28"/>
        <v>24</v>
      </c>
      <c r="O108" s="173">
        <v>41484</v>
      </c>
      <c r="P108" s="171">
        <v>41495</v>
      </c>
      <c r="Q108" s="163">
        <f t="shared" si="29"/>
        <v>11</v>
      </c>
      <c r="R108" s="174">
        <f t="shared" si="12"/>
        <v>11.666666666666666</v>
      </c>
      <c r="S108">
        <f t="shared" si="13"/>
        <v>11</v>
      </c>
    </row>
    <row r="109" spans="1:19" x14ac:dyDescent="0.25">
      <c r="A109" s="161" t="s">
        <v>524</v>
      </c>
      <c r="B109" s="172" t="s">
        <v>529</v>
      </c>
      <c r="D109" s="161" t="s">
        <v>540</v>
      </c>
      <c r="E109" s="163" t="s">
        <v>453</v>
      </c>
      <c r="F109" s="175">
        <f>F107*G109</f>
        <v>1644.7977000000001</v>
      </c>
      <c r="G109" s="182">
        <v>0.39</v>
      </c>
      <c r="H109" s="163" t="s">
        <v>542</v>
      </c>
      <c r="K109" s="163">
        <f t="shared" si="27"/>
        <v>0</v>
      </c>
      <c r="N109" s="163">
        <f t="shared" si="28"/>
        <v>0</v>
      </c>
      <c r="Q109" s="163">
        <f t="shared" si="29"/>
        <v>0</v>
      </c>
      <c r="R109" s="174">
        <f t="shared" si="12"/>
        <v>0</v>
      </c>
      <c r="S109">
        <f t="shared" si="13"/>
        <v>0</v>
      </c>
    </row>
    <row r="110" spans="1:19" x14ac:dyDescent="0.25">
      <c r="A110" s="161" t="s">
        <v>524</v>
      </c>
      <c r="B110" s="172" t="s">
        <v>530</v>
      </c>
      <c r="D110" s="161" t="s">
        <v>540</v>
      </c>
      <c r="E110" s="163" t="s">
        <v>453</v>
      </c>
      <c r="F110" s="175">
        <f>F107*G110</f>
        <v>1433.9262000000001</v>
      </c>
      <c r="G110" s="182">
        <v>0.34</v>
      </c>
      <c r="H110" s="163" t="s">
        <v>542</v>
      </c>
      <c r="K110" s="163">
        <f t="shared" si="27"/>
        <v>0</v>
      </c>
      <c r="N110" s="163">
        <f t="shared" si="28"/>
        <v>0</v>
      </c>
      <c r="Q110" s="163">
        <f t="shared" si="29"/>
        <v>0</v>
      </c>
      <c r="R110" s="174">
        <f t="shared" si="12"/>
        <v>0</v>
      </c>
      <c r="S110">
        <f t="shared" si="13"/>
        <v>0</v>
      </c>
    </row>
    <row r="111" spans="1:19" x14ac:dyDescent="0.25">
      <c r="R111" s="174"/>
    </row>
    <row r="112" spans="1:19" x14ac:dyDescent="0.25">
      <c r="A112" s="161" t="s">
        <v>531</v>
      </c>
      <c r="B112" s="162" t="s">
        <v>525</v>
      </c>
      <c r="D112" s="161" t="s">
        <v>540</v>
      </c>
      <c r="E112" s="163" t="s">
        <v>453</v>
      </c>
      <c r="F112" s="175">
        <v>5227.29</v>
      </c>
      <c r="H112" s="163" t="s">
        <v>542</v>
      </c>
      <c r="K112" s="163">
        <f t="shared" ref="K112:K115" si="30">_xlfn.DAYS(J112,I112)</f>
        <v>0</v>
      </c>
      <c r="L112" s="173">
        <v>41498</v>
      </c>
      <c r="M112" s="171">
        <v>41528</v>
      </c>
      <c r="N112" s="163">
        <f t="shared" ref="N112:N115" si="31">_xlfn.DAYS(M112,L112)</f>
        <v>30</v>
      </c>
      <c r="O112" s="173">
        <v>41568</v>
      </c>
      <c r="P112" s="171">
        <v>41572</v>
      </c>
      <c r="Q112" s="163">
        <f t="shared" si="29"/>
        <v>4</v>
      </c>
      <c r="R112" s="174">
        <f t="shared" si="12"/>
        <v>11.333333333333334</v>
      </c>
      <c r="S112">
        <f t="shared" si="13"/>
        <v>4</v>
      </c>
    </row>
    <row r="113" spans="1:19" x14ac:dyDescent="0.25">
      <c r="A113" s="161" t="s">
        <v>531</v>
      </c>
      <c r="B113" s="172" t="s">
        <v>528</v>
      </c>
      <c r="D113" s="161" t="s">
        <v>540</v>
      </c>
      <c r="E113" s="163" t="s">
        <v>453</v>
      </c>
      <c r="F113" s="175">
        <f>F112*G113</f>
        <v>1411.3683000000001</v>
      </c>
      <c r="G113" s="182">
        <v>0.27</v>
      </c>
      <c r="H113" s="163" t="s">
        <v>542</v>
      </c>
      <c r="K113" s="163">
        <f t="shared" si="30"/>
        <v>0</v>
      </c>
      <c r="N113" s="163">
        <f t="shared" si="31"/>
        <v>0</v>
      </c>
      <c r="Q113" s="163">
        <f t="shared" si="29"/>
        <v>0</v>
      </c>
      <c r="R113" s="174">
        <f t="shared" si="12"/>
        <v>0</v>
      </c>
      <c r="S113">
        <f t="shared" si="13"/>
        <v>0</v>
      </c>
    </row>
    <row r="114" spans="1:19" x14ac:dyDescent="0.25">
      <c r="A114" s="161" t="s">
        <v>531</v>
      </c>
      <c r="B114" s="172" t="s">
        <v>529</v>
      </c>
      <c r="D114" s="161" t="s">
        <v>540</v>
      </c>
      <c r="E114" s="163" t="s">
        <v>453</v>
      </c>
      <c r="F114" s="175">
        <f>F112*G114</f>
        <v>2038.6431</v>
      </c>
      <c r="G114" s="182">
        <v>0.39</v>
      </c>
      <c r="H114" s="163" t="s">
        <v>542</v>
      </c>
      <c r="K114" s="163">
        <f t="shared" si="30"/>
        <v>0</v>
      </c>
      <c r="N114" s="163">
        <f t="shared" si="31"/>
        <v>0</v>
      </c>
      <c r="Q114" s="163">
        <f t="shared" si="29"/>
        <v>0</v>
      </c>
      <c r="R114" s="174">
        <f t="shared" si="12"/>
        <v>0</v>
      </c>
      <c r="S114">
        <f t="shared" si="13"/>
        <v>0</v>
      </c>
    </row>
    <row r="115" spans="1:19" x14ac:dyDescent="0.25">
      <c r="A115" s="161" t="s">
        <v>531</v>
      </c>
      <c r="B115" s="172" t="s">
        <v>530</v>
      </c>
      <c r="D115" s="161" t="s">
        <v>540</v>
      </c>
      <c r="E115" s="163" t="s">
        <v>453</v>
      </c>
      <c r="F115" s="175">
        <f>F112*G115</f>
        <v>1777.2786000000001</v>
      </c>
      <c r="G115" s="182">
        <v>0.34</v>
      </c>
      <c r="H115" s="163" t="s">
        <v>542</v>
      </c>
      <c r="K115" s="163">
        <f t="shared" si="30"/>
        <v>0</v>
      </c>
      <c r="N115" s="163">
        <f t="shared" si="31"/>
        <v>0</v>
      </c>
      <c r="Q115" s="163">
        <f t="shared" si="29"/>
        <v>0</v>
      </c>
      <c r="R115" s="174">
        <f t="shared" si="12"/>
        <v>0</v>
      </c>
      <c r="S115">
        <f t="shared" si="13"/>
        <v>0</v>
      </c>
    </row>
    <row r="116" spans="1:19" x14ac:dyDescent="0.25">
      <c r="R116" s="174"/>
    </row>
    <row r="117" spans="1:19" x14ac:dyDescent="0.25">
      <c r="A117" s="161" t="s">
        <v>533</v>
      </c>
      <c r="B117" s="162" t="s">
        <v>525</v>
      </c>
      <c r="D117" s="161" t="s">
        <v>540</v>
      </c>
      <c r="E117" s="163" t="s">
        <v>453</v>
      </c>
      <c r="F117" s="175">
        <v>0</v>
      </c>
      <c r="H117" s="163" t="s">
        <v>542</v>
      </c>
      <c r="K117" s="163">
        <f t="shared" ref="K117:K120" si="32">_xlfn.DAYS(J117,I117)</f>
        <v>0</v>
      </c>
      <c r="L117" s="173">
        <v>41537</v>
      </c>
      <c r="M117" s="171">
        <v>41549</v>
      </c>
      <c r="N117" s="163">
        <f t="shared" ref="N117:N120" si="33">_xlfn.DAYS(M117,L117)</f>
        <v>12</v>
      </c>
      <c r="O117" s="173">
        <v>41575</v>
      </c>
      <c r="P117" s="171">
        <v>41579</v>
      </c>
      <c r="Q117" s="163">
        <f t="shared" si="29"/>
        <v>4</v>
      </c>
      <c r="R117" s="174">
        <f t="shared" si="12"/>
        <v>5.333333333333333</v>
      </c>
      <c r="S117">
        <f t="shared" si="13"/>
        <v>4</v>
      </c>
    </row>
    <row r="118" spans="1:19" x14ac:dyDescent="0.25">
      <c r="A118" s="161" t="s">
        <v>533</v>
      </c>
      <c r="B118" s="172" t="s">
        <v>528</v>
      </c>
      <c r="D118" s="161" t="s">
        <v>540</v>
      </c>
      <c r="E118" s="163" t="s">
        <v>453</v>
      </c>
      <c r="F118" s="175">
        <f>F116*G118</f>
        <v>0</v>
      </c>
      <c r="G118" s="182">
        <v>0.28999999999999998</v>
      </c>
      <c r="H118" s="163" t="s">
        <v>542</v>
      </c>
      <c r="K118" s="163">
        <f t="shared" si="32"/>
        <v>0</v>
      </c>
      <c r="N118" s="163">
        <f t="shared" si="33"/>
        <v>0</v>
      </c>
      <c r="Q118" s="163">
        <f t="shared" si="29"/>
        <v>0</v>
      </c>
      <c r="R118" s="174">
        <f t="shared" si="12"/>
        <v>0</v>
      </c>
      <c r="S118">
        <f t="shared" si="13"/>
        <v>0</v>
      </c>
    </row>
    <row r="119" spans="1:19" x14ac:dyDescent="0.25">
      <c r="A119" s="161" t="s">
        <v>533</v>
      </c>
      <c r="B119" s="172" t="s">
        <v>530</v>
      </c>
      <c r="D119" s="161" t="s">
        <v>540</v>
      </c>
      <c r="E119" s="163" t="s">
        <v>453</v>
      </c>
      <c r="F119" s="175">
        <f>F116*G119</f>
        <v>0</v>
      </c>
      <c r="G119" s="182">
        <v>0.35</v>
      </c>
      <c r="H119" s="163" t="s">
        <v>542</v>
      </c>
      <c r="K119" s="163">
        <f t="shared" si="32"/>
        <v>0</v>
      </c>
      <c r="N119" s="163">
        <f t="shared" si="33"/>
        <v>0</v>
      </c>
      <c r="Q119" s="163">
        <f t="shared" si="29"/>
        <v>0</v>
      </c>
      <c r="R119" s="174">
        <f t="shared" si="12"/>
        <v>0</v>
      </c>
      <c r="S119">
        <f t="shared" si="13"/>
        <v>0</v>
      </c>
    </row>
    <row r="120" spans="1:19" x14ac:dyDescent="0.25">
      <c r="A120" s="161" t="s">
        <v>533</v>
      </c>
      <c r="B120" s="172" t="s">
        <v>529</v>
      </c>
      <c r="D120" s="161" t="s">
        <v>540</v>
      </c>
      <c r="E120" s="163" t="s">
        <v>453</v>
      </c>
      <c r="F120" s="175">
        <f>F116*G120</f>
        <v>0</v>
      </c>
      <c r="G120" s="182">
        <v>0.36</v>
      </c>
      <c r="H120" s="163" t="s">
        <v>542</v>
      </c>
      <c r="K120" s="163">
        <f t="shared" si="32"/>
        <v>0</v>
      </c>
      <c r="N120" s="163">
        <f t="shared" si="33"/>
        <v>0</v>
      </c>
      <c r="Q120" s="163">
        <f t="shared" si="29"/>
        <v>0</v>
      </c>
      <c r="R120" s="174">
        <f t="shared" si="12"/>
        <v>0</v>
      </c>
      <c r="S120">
        <f t="shared" si="13"/>
        <v>0</v>
      </c>
    </row>
    <row r="121" spans="1:19" x14ac:dyDescent="0.25">
      <c r="R121" s="174"/>
    </row>
    <row r="122" spans="1:19" x14ac:dyDescent="0.25">
      <c r="A122" s="161" t="s">
        <v>535</v>
      </c>
      <c r="B122" s="162" t="s">
        <v>525</v>
      </c>
      <c r="D122" s="161" t="s">
        <v>540</v>
      </c>
      <c r="E122" s="163" t="s">
        <v>453</v>
      </c>
      <c r="F122" s="175">
        <v>0</v>
      </c>
      <c r="H122" s="163" t="s">
        <v>542</v>
      </c>
      <c r="K122" s="163">
        <f t="shared" ref="K122:K125" si="34">_xlfn.DAYS(J122,I122)</f>
        <v>0</v>
      </c>
      <c r="L122" s="173">
        <v>41542</v>
      </c>
      <c r="M122" s="171">
        <v>41554</v>
      </c>
      <c r="N122" s="163">
        <f t="shared" ref="N122:N125" si="35">_xlfn.DAYS(M122,L122)</f>
        <v>12</v>
      </c>
      <c r="O122" s="173">
        <v>41582</v>
      </c>
      <c r="P122" s="171">
        <v>41586</v>
      </c>
      <c r="Q122" s="163">
        <f t="shared" si="29"/>
        <v>4</v>
      </c>
      <c r="R122" s="174">
        <f t="shared" si="12"/>
        <v>5.333333333333333</v>
      </c>
      <c r="S122">
        <f t="shared" si="13"/>
        <v>4</v>
      </c>
    </row>
    <row r="123" spans="1:19" x14ac:dyDescent="0.25">
      <c r="A123" s="161" t="s">
        <v>535</v>
      </c>
      <c r="B123" s="172" t="s">
        <v>528</v>
      </c>
      <c r="D123" s="161" t="s">
        <v>540</v>
      </c>
      <c r="E123" s="163" t="s">
        <v>453</v>
      </c>
      <c r="F123" s="175">
        <f>F122*G123</f>
        <v>0</v>
      </c>
      <c r="G123" s="182">
        <v>0.28999999999999998</v>
      </c>
      <c r="H123" s="163" t="s">
        <v>542</v>
      </c>
      <c r="K123" s="163">
        <f t="shared" si="34"/>
        <v>0</v>
      </c>
      <c r="N123" s="163">
        <f t="shared" si="35"/>
        <v>0</v>
      </c>
      <c r="Q123" s="163">
        <f t="shared" si="29"/>
        <v>0</v>
      </c>
      <c r="R123" s="174">
        <f t="shared" si="12"/>
        <v>0</v>
      </c>
      <c r="S123">
        <f t="shared" si="13"/>
        <v>0</v>
      </c>
    </row>
    <row r="124" spans="1:19" x14ac:dyDescent="0.25">
      <c r="A124" s="161" t="s">
        <v>535</v>
      </c>
      <c r="B124" s="172" t="s">
        <v>530</v>
      </c>
      <c r="D124" s="161" t="s">
        <v>540</v>
      </c>
      <c r="E124" s="163" t="s">
        <v>453</v>
      </c>
      <c r="F124" s="175">
        <f>F122*G124</f>
        <v>0</v>
      </c>
      <c r="G124" s="182">
        <v>0.35</v>
      </c>
      <c r="H124" s="163" t="s">
        <v>542</v>
      </c>
      <c r="K124" s="163">
        <f t="shared" si="34"/>
        <v>0</v>
      </c>
      <c r="N124" s="163">
        <f t="shared" si="35"/>
        <v>0</v>
      </c>
      <c r="Q124" s="163">
        <f t="shared" si="29"/>
        <v>0</v>
      </c>
      <c r="R124" s="174">
        <f t="shared" si="12"/>
        <v>0</v>
      </c>
      <c r="S124">
        <f t="shared" si="13"/>
        <v>0</v>
      </c>
    </row>
    <row r="125" spans="1:19" x14ac:dyDescent="0.25">
      <c r="A125" s="161" t="s">
        <v>535</v>
      </c>
      <c r="B125" s="172" t="s">
        <v>529</v>
      </c>
      <c r="D125" s="161" t="s">
        <v>540</v>
      </c>
      <c r="E125" s="163" t="s">
        <v>453</v>
      </c>
      <c r="F125" s="175">
        <f>F122*G125</f>
        <v>0</v>
      </c>
      <c r="G125" s="182">
        <v>0.36</v>
      </c>
      <c r="H125" s="163" t="s">
        <v>542</v>
      </c>
      <c r="K125" s="163">
        <f t="shared" si="34"/>
        <v>0</v>
      </c>
      <c r="N125" s="163">
        <f t="shared" si="35"/>
        <v>0</v>
      </c>
      <c r="Q125" s="163">
        <f t="shared" si="29"/>
        <v>0</v>
      </c>
      <c r="R125" s="174">
        <f t="shared" si="12"/>
        <v>0</v>
      </c>
      <c r="S125">
        <f t="shared" si="13"/>
        <v>0</v>
      </c>
    </row>
    <row r="126" spans="1:19" x14ac:dyDescent="0.25">
      <c r="R126" s="174"/>
    </row>
    <row r="127" spans="1:19" x14ac:dyDescent="0.25">
      <c r="A127" s="161" t="s">
        <v>537</v>
      </c>
      <c r="B127" s="162" t="s">
        <v>525</v>
      </c>
      <c r="D127" s="161" t="s">
        <v>540</v>
      </c>
      <c r="E127" s="163" t="s">
        <v>453</v>
      </c>
      <c r="F127" s="175">
        <v>0</v>
      </c>
      <c r="H127" s="163" t="s">
        <v>542</v>
      </c>
      <c r="K127" s="163">
        <f t="shared" ref="K127:K130" si="36">_xlfn.DAYS(J127,I127)</f>
        <v>0</v>
      </c>
      <c r="L127" s="173">
        <v>41558</v>
      </c>
      <c r="M127" s="171">
        <v>41570</v>
      </c>
      <c r="N127" s="163">
        <f t="shared" ref="N127:N130" si="37">_xlfn.DAYS(M127,L127)</f>
        <v>12</v>
      </c>
      <c r="O127" s="173">
        <v>41589</v>
      </c>
      <c r="P127" s="171">
        <v>41593</v>
      </c>
      <c r="Q127" s="163">
        <f t="shared" si="29"/>
        <v>4</v>
      </c>
      <c r="R127" s="174">
        <f t="shared" si="12"/>
        <v>5.333333333333333</v>
      </c>
      <c r="S127">
        <f t="shared" si="13"/>
        <v>4</v>
      </c>
    </row>
    <row r="128" spans="1:19" x14ac:dyDescent="0.25">
      <c r="A128" s="161" t="s">
        <v>537</v>
      </c>
      <c r="B128" s="172" t="s">
        <v>528</v>
      </c>
      <c r="D128" s="161" t="s">
        <v>540</v>
      </c>
      <c r="E128" s="163" t="s">
        <v>453</v>
      </c>
      <c r="F128" s="175">
        <f>F127*G128</f>
        <v>0</v>
      </c>
      <c r="G128" s="182">
        <v>0.28999999999999998</v>
      </c>
      <c r="H128" s="163" t="s">
        <v>542</v>
      </c>
      <c r="K128" s="163">
        <f t="shared" si="36"/>
        <v>0</v>
      </c>
      <c r="N128" s="163">
        <f t="shared" si="37"/>
        <v>0</v>
      </c>
      <c r="Q128" s="163">
        <f t="shared" si="29"/>
        <v>0</v>
      </c>
      <c r="R128" s="174">
        <f t="shared" si="12"/>
        <v>0</v>
      </c>
      <c r="S128">
        <f t="shared" si="13"/>
        <v>0</v>
      </c>
    </row>
    <row r="129" spans="1:19" x14ac:dyDescent="0.25">
      <c r="A129" s="161" t="s">
        <v>537</v>
      </c>
      <c r="B129" s="172" t="s">
        <v>530</v>
      </c>
      <c r="D129" s="161" t="s">
        <v>540</v>
      </c>
      <c r="E129" s="163" t="s">
        <v>453</v>
      </c>
      <c r="F129" s="175">
        <f>F127*G129</f>
        <v>0</v>
      </c>
      <c r="G129" s="182">
        <v>0.35</v>
      </c>
      <c r="H129" s="163" t="s">
        <v>542</v>
      </c>
      <c r="K129" s="163">
        <f t="shared" si="36"/>
        <v>0</v>
      </c>
      <c r="N129" s="163">
        <f t="shared" si="37"/>
        <v>0</v>
      </c>
      <c r="Q129" s="163">
        <f t="shared" si="29"/>
        <v>0</v>
      </c>
      <c r="R129" s="174">
        <f t="shared" si="12"/>
        <v>0</v>
      </c>
      <c r="S129">
        <f t="shared" si="13"/>
        <v>0</v>
      </c>
    </row>
    <row r="130" spans="1:19" x14ac:dyDescent="0.25">
      <c r="A130" s="161" t="s">
        <v>537</v>
      </c>
      <c r="B130" s="172" t="s">
        <v>529</v>
      </c>
      <c r="D130" s="161" t="s">
        <v>540</v>
      </c>
      <c r="E130" s="163" t="s">
        <v>453</v>
      </c>
      <c r="F130" s="175">
        <f>F127*G130</f>
        <v>0</v>
      </c>
      <c r="G130" s="182">
        <v>0.36</v>
      </c>
      <c r="H130" s="163" t="s">
        <v>542</v>
      </c>
      <c r="K130" s="163">
        <f t="shared" si="36"/>
        <v>0</v>
      </c>
      <c r="N130" s="163">
        <f t="shared" si="37"/>
        <v>0</v>
      </c>
      <c r="Q130" s="163">
        <f t="shared" si="29"/>
        <v>0</v>
      </c>
      <c r="R130" s="174">
        <f t="shared" si="12"/>
        <v>0</v>
      </c>
      <c r="S130">
        <f t="shared" si="13"/>
        <v>0</v>
      </c>
    </row>
    <row r="131" spans="1:19" x14ac:dyDescent="0.25">
      <c r="R131" s="174"/>
    </row>
    <row r="132" spans="1:19" x14ac:dyDescent="0.25">
      <c r="R132" s="174"/>
    </row>
    <row r="133" spans="1:19" x14ac:dyDescent="0.25">
      <c r="A133" s="161" t="s">
        <v>531</v>
      </c>
      <c r="B133" s="162" t="s">
        <v>525</v>
      </c>
      <c r="D133" s="161" t="s">
        <v>540</v>
      </c>
      <c r="E133" s="163" t="s">
        <v>546</v>
      </c>
      <c r="F133" s="186">
        <v>592</v>
      </c>
      <c r="H133" s="163" t="s">
        <v>542</v>
      </c>
      <c r="I133" s="173">
        <v>41512</v>
      </c>
      <c r="J133" s="171">
        <v>41551</v>
      </c>
      <c r="K133" s="163">
        <f t="shared" ref="K133:K136" si="38">_xlfn.DAYS(J133,I133)</f>
        <v>39</v>
      </c>
      <c r="L133" s="173">
        <v>41540</v>
      </c>
      <c r="M133" s="171">
        <v>41559</v>
      </c>
      <c r="N133" s="163">
        <f t="shared" ref="N133:N136" si="39">_xlfn.DAYS(M133,L133)</f>
        <v>19</v>
      </c>
      <c r="O133" s="173">
        <v>41568</v>
      </c>
      <c r="P133" s="171">
        <v>41579</v>
      </c>
      <c r="Q133" s="163">
        <f t="shared" ref="Q133" si="40">_xlfn.DAYS(P133,O133)</f>
        <v>11</v>
      </c>
      <c r="R133" s="174">
        <f t="shared" si="12"/>
        <v>23</v>
      </c>
      <c r="S133">
        <f t="shared" si="13"/>
        <v>19</v>
      </c>
    </row>
    <row r="134" spans="1:19" x14ac:dyDescent="0.25">
      <c r="A134" s="161" t="s">
        <v>531</v>
      </c>
      <c r="B134" s="172" t="s">
        <v>528</v>
      </c>
      <c r="D134" s="161" t="s">
        <v>540</v>
      </c>
      <c r="E134" s="163" t="s">
        <v>546</v>
      </c>
      <c r="F134" s="175">
        <v>0</v>
      </c>
      <c r="G134" s="182">
        <v>0</v>
      </c>
      <c r="H134" s="163" t="s">
        <v>542</v>
      </c>
      <c r="K134" s="163">
        <f t="shared" si="38"/>
        <v>0</v>
      </c>
      <c r="N134" s="163">
        <f t="shared" si="39"/>
        <v>0</v>
      </c>
      <c r="R134" s="174">
        <f t="shared" si="12"/>
        <v>0</v>
      </c>
      <c r="S134">
        <f t="shared" si="13"/>
        <v>0</v>
      </c>
    </row>
    <row r="135" spans="1:19" x14ac:dyDescent="0.25">
      <c r="A135" s="161" t="s">
        <v>531</v>
      </c>
      <c r="B135" s="172" t="s">
        <v>529</v>
      </c>
      <c r="D135" s="161" t="s">
        <v>540</v>
      </c>
      <c r="E135" s="163" t="s">
        <v>546</v>
      </c>
      <c r="F135" s="175">
        <v>0</v>
      </c>
      <c r="G135" s="182">
        <v>0</v>
      </c>
      <c r="H135" s="163" t="s">
        <v>542</v>
      </c>
      <c r="K135" s="163">
        <f t="shared" si="38"/>
        <v>0</v>
      </c>
      <c r="N135" s="163">
        <f t="shared" si="39"/>
        <v>0</v>
      </c>
      <c r="R135" s="174">
        <f t="shared" si="12"/>
        <v>0</v>
      </c>
      <c r="S135">
        <f t="shared" si="13"/>
        <v>0</v>
      </c>
    </row>
    <row r="136" spans="1:19" x14ac:dyDescent="0.25">
      <c r="A136" s="161" t="s">
        <v>531</v>
      </c>
      <c r="B136" s="172" t="s">
        <v>530</v>
      </c>
      <c r="D136" s="161" t="s">
        <v>540</v>
      </c>
      <c r="E136" s="163" t="s">
        <v>546</v>
      </c>
      <c r="F136" s="175">
        <v>592</v>
      </c>
      <c r="G136" s="182">
        <v>100</v>
      </c>
      <c r="H136" s="163" t="s">
        <v>542</v>
      </c>
      <c r="K136" s="163">
        <f t="shared" si="38"/>
        <v>0</v>
      </c>
      <c r="N136" s="163">
        <f t="shared" si="39"/>
        <v>0</v>
      </c>
      <c r="R136" s="174">
        <f t="shared" si="12"/>
        <v>0</v>
      </c>
      <c r="S136">
        <f t="shared" si="13"/>
        <v>0</v>
      </c>
    </row>
    <row r="137" spans="1:19" x14ac:dyDescent="0.25">
      <c r="R137" s="174"/>
    </row>
    <row r="138" spans="1:19" x14ac:dyDescent="0.25">
      <c r="A138" s="161" t="s">
        <v>531</v>
      </c>
      <c r="B138" s="162" t="s">
        <v>525</v>
      </c>
      <c r="D138" s="161" t="s">
        <v>540</v>
      </c>
      <c r="E138" s="163" t="s">
        <v>547</v>
      </c>
      <c r="F138" s="186">
        <v>229.64</v>
      </c>
      <c r="H138" s="163" t="s">
        <v>542</v>
      </c>
      <c r="I138" s="173"/>
      <c r="J138" s="171"/>
      <c r="K138" s="163">
        <f t="shared" ref="K138:K141" si="41">_xlfn.DAYS(J138,I138)</f>
        <v>0</v>
      </c>
      <c r="L138" s="173">
        <v>41478</v>
      </c>
      <c r="M138" s="171">
        <v>41526</v>
      </c>
      <c r="N138" s="163">
        <f t="shared" ref="N138:N141" si="42">_xlfn.DAYS(M138,L138)</f>
        <v>48</v>
      </c>
      <c r="O138" s="173">
        <v>41540</v>
      </c>
      <c r="P138" s="171">
        <v>41593</v>
      </c>
      <c r="Q138" s="163">
        <f t="shared" ref="Q138" si="43">_xlfn.DAYS(P138,O138)</f>
        <v>53</v>
      </c>
      <c r="R138" s="174">
        <f t="shared" ref="R138:R199" si="44">AVERAGE(Q138,N138,K138)</f>
        <v>33.666666666666664</v>
      </c>
      <c r="S138">
        <f t="shared" ref="S138:S199" si="45">MEDIAN(K138,N138,Q138)</f>
        <v>48</v>
      </c>
    </row>
    <row r="139" spans="1:19" x14ac:dyDescent="0.25">
      <c r="A139" s="161" t="s">
        <v>531</v>
      </c>
      <c r="B139" s="172" t="s">
        <v>528</v>
      </c>
      <c r="D139" s="161" t="s">
        <v>540</v>
      </c>
      <c r="E139" s="163" t="s">
        <v>547</v>
      </c>
      <c r="F139" s="175">
        <v>0</v>
      </c>
      <c r="G139" s="182">
        <v>0</v>
      </c>
      <c r="H139" s="163" t="s">
        <v>542</v>
      </c>
      <c r="K139" s="163">
        <f t="shared" si="41"/>
        <v>0</v>
      </c>
      <c r="N139" s="163">
        <f t="shared" si="42"/>
        <v>0</v>
      </c>
      <c r="R139" s="174">
        <f t="shared" si="44"/>
        <v>0</v>
      </c>
      <c r="S139">
        <f t="shared" si="45"/>
        <v>0</v>
      </c>
    </row>
    <row r="140" spans="1:19" x14ac:dyDescent="0.25">
      <c r="A140" s="161" t="s">
        <v>531</v>
      </c>
      <c r="B140" s="172" t="s">
        <v>529</v>
      </c>
      <c r="D140" s="161" t="s">
        <v>540</v>
      </c>
      <c r="E140" s="163" t="s">
        <v>547</v>
      </c>
      <c r="F140" s="175">
        <v>114.82</v>
      </c>
      <c r="G140" s="182">
        <v>0.5</v>
      </c>
      <c r="H140" s="163" t="s">
        <v>542</v>
      </c>
      <c r="K140" s="163">
        <f t="shared" si="41"/>
        <v>0</v>
      </c>
      <c r="N140" s="163">
        <f t="shared" si="42"/>
        <v>0</v>
      </c>
      <c r="R140" s="174">
        <f t="shared" si="44"/>
        <v>0</v>
      </c>
      <c r="S140">
        <f t="shared" si="45"/>
        <v>0</v>
      </c>
    </row>
    <row r="141" spans="1:19" x14ac:dyDescent="0.25">
      <c r="A141" s="161" t="s">
        <v>531</v>
      </c>
      <c r="B141" s="172" t="s">
        <v>530</v>
      </c>
      <c r="D141" s="161" t="s">
        <v>540</v>
      </c>
      <c r="E141" s="163" t="s">
        <v>547</v>
      </c>
      <c r="F141" s="175">
        <v>114.82</v>
      </c>
      <c r="G141" s="182">
        <v>0.5</v>
      </c>
      <c r="H141" s="163" t="s">
        <v>542</v>
      </c>
      <c r="K141" s="163">
        <f t="shared" si="41"/>
        <v>0</v>
      </c>
      <c r="N141" s="163">
        <f t="shared" si="42"/>
        <v>0</v>
      </c>
      <c r="R141" s="174">
        <f t="shared" si="44"/>
        <v>0</v>
      </c>
      <c r="S141">
        <f t="shared" si="45"/>
        <v>0</v>
      </c>
    </row>
    <row r="142" spans="1:19" x14ac:dyDescent="0.25">
      <c r="R142" s="174"/>
    </row>
    <row r="143" spans="1:19" x14ac:dyDescent="0.25">
      <c r="A143" s="161" t="s">
        <v>535</v>
      </c>
      <c r="B143" s="162" t="s">
        <v>525</v>
      </c>
      <c r="D143" s="161" t="s">
        <v>540</v>
      </c>
      <c r="E143" s="163" t="s">
        <v>547</v>
      </c>
      <c r="F143" s="186">
        <v>229.64</v>
      </c>
      <c r="H143" s="163" t="s">
        <v>542</v>
      </c>
      <c r="I143" s="173"/>
      <c r="J143" s="171"/>
      <c r="K143" s="163">
        <f t="shared" ref="K143:K146" si="46">_xlfn.DAYS(J143,I143)</f>
        <v>0</v>
      </c>
      <c r="L143" s="173">
        <v>41478</v>
      </c>
      <c r="M143" s="171">
        <v>41526</v>
      </c>
      <c r="N143" s="163">
        <f t="shared" ref="N143:N146" si="47">_xlfn.DAYS(M143,L143)</f>
        <v>48</v>
      </c>
      <c r="O143" s="173">
        <v>41540</v>
      </c>
      <c r="P143" s="171">
        <v>41593</v>
      </c>
      <c r="Q143" s="163">
        <f t="shared" ref="Q143" si="48">_xlfn.DAYS(P143,O143)</f>
        <v>53</v>
      </c>
      <c r="R143" s="174">
        <f t="shared" si="44"/>
        <v>33.666666666666664</v>
      </c>
      <c r="S143">
        <f t="shared" si="45"/>
        <v>48</v>
      </c>
    </row>
    <row r="144" spans="1:19" x14ac:dyDescent="0.25">
      <c r="A144" s="161" t="s">
        <v>535</v>
      </c>
      <c r="B144" s="172" t="s">
        <v>528</v>
      </c>
      <c r="D144" s="161" t="s">
        <v>540</v>
      </c>
      <c r="E144" s="163" t="s">
        <v>547</v>
      </c>
      <c r="F144" s="175">
        <f>F143*G144</f>
        <v>0</v>
      </c>
      <c r="G144" s="182">
        <v>0</v>
      </c>
      <c r="H144" s="163" t="s">
        <v>542</v>
      </c>
      <c r="K144" s="163">
        <f t="shared" si="46"/>
        <v>0</v>
      </c>
      <c r="N144" s="163">
        <f t="shared" si="47"/>
        <v>0</v>
      </c>
      <c r="R144" s="174">
        <f t="shared" si="44"/>
        <v>0</v>
      </c>
      <c r="S144">
        <f t="shared" si="45"/>
        <v>0</v>
      </c>
    </row>
    <row r="145" spans="1:19" x14ac:dyDescent="0.25">
      <c r="A145" s="161" t="s">
        <v>535</v>
      </c>
      <c r="B145" s="172" t="s">
        <v>529</v>
      </c>
      <c r="D145" s="161" t="s">
        <v>540</v>
      </c>
      <c r="E145" s="163" t="s">
        <v>547</v>
      </c>
      <c r="F145" s="175">
        <f>F143*G145</f>
        <v>114.82</v>
      </c>
      <c r="G145" s="182">
        <v>0.5</v>
      </c>
      <c r="H145" s="163" t="s">
        <v>542</v>
      </c>
      <c r="K145" s="163">
        <f t="shared" si="46"/>
        <v>0</v>
      </c>
      <c r="N145" s="163">
        <f t="shared" si="47"/>
        <v>0</v>
      </c>
      <c r="R145" s="174">
        <f t="shared" si="44"/>
        <v>0</v>
      </c>
      <c r="S145">
        <f t="shared" si="45"/>
        <v>0</v>
      </c>
    </row>
    <row r="146" spans="1:19" x14ac:dyDescent="0.25">
      <c r="A146" s="161" t="s">
        <v>535</v>
      </c>
      <c r="B146" s="172" t="s">
        <v>530</v>
      </c>
      <c r="D146" s="161" t="s">
        <v>540</v>
      </c>
      <c r="E146" s="163" t="s">
        <v>547</v>
      </c>
      <c r="F146" s="175">
        <f>F143*G146</f>
        <v>114.82</v>
      </c>
      <c r="G146" s="182">
        <v>0.5</v>
      </c>
      <c r="H146" s="163" t="s">
        <v>542</v>
      </c>
      <c r="K146" s="163">
        <f t="shared" si="46"/>
        <v>0</v>
      </c>
      <c r="N146" s="163">
        <f t="shared" si="47"/>
        <v>0</v>
      </c>
      <c r="R146" s="174">
        <f t="shared" si="44"/>
        <v>0</v>
      </c>
      <c r="S146">
        <f t="shared" si="45"/>
        <v>0</v>
      </c>
    </row>
    <row r="147" spans="1:19" x14ac:dyDescent="0.25">
      <c r="R147" s="174"/>
    </row>
    <row r="148" spans="1:19" x14ac:dyDescent="0.25">
      <c r="F148" s="186">
        <v>1013.69</v>
      </c>
      <c r="R148" s="174"/>
    </row>
    <row r="149" spans="1:19" x14ac:dyDescent="0.25">
      <c r="A149" s="161" t="s">
        <v>524</v>
      </c>
      <c r="B149" s="162" t="s">
        <v>525</v>
      </c>
      <c r="D149" s="161" t="s">
        <v>540</v>
      </c>
      <c r="E149" s="163" t="s">
        <v>464</v>
      </c>
      <c r="F149" s="175">
        <f>F148/5</f>
        <v>202.738</v>
      </c>
      <c r="H149" s="163" t="s">
        <v>542</v>
      </c>
      <c r="I149" s="173">
        <v>41505</v>
      </c>
      <c r="J149" s="171">
        <v>41530</v>
      </c>
      <c r="K149" s="163">
        <f t="shared" ref="K149:K152" si="49">_xlfn.DAYS(J149,I149)</f>
        <v>25</v>
      </c>
      <c r="L149" s="173">
        <v>41386</v>
      </c>
      <c r="M149" s="171">
        <v>41535</v>
      </c>
      <c r="N149" s="163">
        <f t="shared" ref="N149:N152" si="50">_xlfn.DAYS(M149,L149)</f>
        <v>149</v>
      </c>
      <c r="O149" s="173">
        <v>41484</v>
      </c>
      <c r="P149" s="171">
        <v>41551</v>
      </c>
      <c r="Q149" s="163">
        <f t="shared" ref="Q149:Q152" si="51">_xlfn.DAYS(P149,O149)</f>
        <v>67</v>
      </c>
      <c r="R149" s="174">
        <f t="shared" si="44"/>
        <v>80.333333333333329</v>
      </c>
      <c r="S149">
        <f t="shared" si="45"/>
        <v>67</v>
      </c>
    </row>
    <row r="150" spans="1:19" x14ac:dyDescent="0.25">
      <c r="A150" s="161" t="s">
        <v>524</v>
      </c>
      <c r="B150" s="172" t="s">
        <v>528</v>
      </c>
      <c r="D150" s="161" t="s">
        <v>540</v>
      </c>
      <c r="E150" s="163" t="s">
        <v>464</v>
      </c>
      <c r="F150" s="175">
        <f>F149*G150</f>
        <v>54.739260000000002</v>
      </c>
      <c r="G150" s="182">
        <v>0.27</v>
      </c>
      <c r="H150" s="163" t="s">
        <v>542</v>
      </c>
      <c r="K150" s="163">
        <f t="shared" si="49"/>
        <v>0</v>
      </c>
      <c r="L150" s="173">
        <v>41386</v>
      </c>
      <c r="M150" s="171">
        <v>41391</v>
      </c>
      <c r="N150" s="163">
        <f t="shared" si="50"/>
        <v>5</v>
      </c>
      <c r="O150" s="173">
        <v>41491</v>
      </c>
      <c r="P150" s="171">
        <v>41495</v>
      </c>
      <c r="Q150" s="163">
        <f t="shared" si="51"/>
        <v>4</v>
      </c>
      <c r="R150" s="174">
        <f t="shared" si="44"/>
        <v>3</v>
      </c>
      <c r="S150">
        <f t="shared" si="45"/>
        <v>4</v>
      </c>
    </row>
    <row r="151" spans="1:19" x14ac:dyDescent="0.25">
      <c r="A151" s="161" t="s">
        <v>524</v>
      </c>
      <c r="B151" s="172" t="s">
        <v>529</v>
      </c>
      <c r="D151" s="161" t="s">
        <v>540</v>
      </c>
      <c r="E151" s="163" t="s">
        <v>464</v>
      </c>
      <c r="F151" s="175">
        <f>F149*G151</f>
        <v>79.067819999999998</v>
      </c>
      <c r="G151" s="182">
        <v>0.39</v>
      </c>
      <c r="H151" s="163" t="s">
        <v>542</v>
      </c>
      <c r="K151" s="163">
        <f t="shared" si="49"/>
        <v>0</v>
      </c>
      <c r="N151" s="163">
        <f t="shared" si="50"/>
        <v>0</v>
      </c>
      <c r="Q151" s="163">
        <f t="shared" si="51"/>
        <v>0</v>
      </c>
      <c r="R151" s="174">
        <f t="shared" si="44"/>
        <v>0</v>
      </c>
      <c r="S151">
        <f t="shared" si="45"/>
        <v>0</v>
      </c>
    </row>
    <row r="152" spans="1:19" x14ac:dyDescent="0.25">
      <c r="A152" s="161" t="s">
        <v>524</v>
      </c>
      <c r="B152" s="172" t="s">
        <v>530</v>
      </c>
      <c r="D152" s="161" t="s">
        <v>540</v>
      </c>
      <c r="E152" s="163" t="s">
        <v>464</v>
      </c>
      <c r="F152" s="175">
        <f>F149*G152</f>
        <v>68.93092</v>
      </c>
      <c r="G152" s="182">
        <v>0.34</v>
      </c>
      <c r="H152" s="163" t="s">
        <v>542</v>
      </c>
      <c r="K152" s="163">
        <f t="shared" si="49"/>
        <v>0</v>
      </c>
      <c r="N152" s="163">
        <f t="shared" si="50"/>
        <v>0</v>
      </c>
      <c r="Q152" s="163">
        <f t="shared" si="51"/>
        <v>0</v>
      </c>
      <c r="R152" s="174">
        <f t="shared" si="44"/>
        <v>0</v>
      </c>
      <c r="S152">
        <f t="shared" si="45"/>
        <v>0</v>
      </c>
    </row>
    <row r="153" spans="1:19" x14ac:dyDescent="0.25">
      <c r="R153" s="174"/>
    </row>
    <row r="154" spans="1:19" x14ac:dyDescent="0.25">
      <c r="A154" s="161" t="s">
        <v>531</v>
      </c>
      <c r="B154" s="162" t="s">
        <v>525</v>
      </c>
      <c r="D154" s="161" t="s">
        <v>540</v>
      </c>
      <c r="E154" s="163" t="s">
        <v>464</v>
      </c>
      <c r="F154" s="175">
        <f>F148/5</f>
        <v>202.738</v>
      </c>
      <c r="H154" s="163" t="s">
        <v>542</v>
      </c>
      <c r="K154" s="163">
        <f t="shared" ref="K154:K157" si="52">_xlfn.DAYS(J154,I154)</f>
        <v>0</v>
      </c>
      <c r="L154" s="173">
        <v>41463</v>
      </c>
      <c r="M154" s="171">
        <v>41482</v>
      </c>
      <c r="N154" s="163">
        <f t="shared" ref="N154:N157" si="53">_xlfn.DAYS(M154,L154)</f>
        <v>19</v>
      </c>
      <c r="O154" s="173">
        <v>41484</v>
      </c>
      <c r="P154" s="171">
        <v>41488</v>
      </c>
      <c r="Q154" s="163">
        <f t="shared" ref="Q154:Q157" si="54">_xlfn.DAYS(P154,O154)</f>
        <v>4</v>
      </c>
      <c r="R154" s="174">
        <f t="shared" si="44"/>
        <v>7.666666666666667</v>
      </c>
      <c r="S154">
        <f t="shared" si="45"/>
        <v>4</v>
      </c>
    </row>
    <row r="155" spans="1:19" x14ac:dyDescent="0.25">
      <c r="A155" s="161" t="s">
        <v>531</v>
      </c>
      <c r="B155" s="172" t="s">
        <v>528</v>
      </c>
      <c r="D155" s="161" t="s">
        <v>540</v>
      </c>
      <c r="E155" s="163" t="s">
        <v>464</v>
      </c>
      <c r="F155" s="175">
        <f>F154*G155</f>
        <v>54.739260000000002</v>
      </c>
      <c r="G155" s="182">
        <v>0.27</v>
      </c>
      <c r="H155" s="163" t="s">
        <v>542</v>
      </c>
      <c r="K155" s="163">
        <f t="shared" si="52"/>
        <v>0</v>
      </c>
      <c r="N155" s="163">
        <f t="shared" si="53"/>
        <v>0</v>
      </c>
      <c r="Q155" s="163">
        <f t="shared" si="54"/>
        <v>0</v>
      </c>
      <c r="R155" s="174">
        <f t="shared" si="44"/>
        <v>0</v>
      </c>
      <c r="S155">
        <f t="shared" si="45"/>
        <v>0</v>
      </c>
    </row>
    <row r="156" spans="1:19" x14ac:dyDescent="0.25">
      <c r="A156" s="161" t="s">
        <v>531</v>
      </c>
      <c r="B156" s="172" t="s">
        <v>529</v>
      </c>
      <c r="D156" s="161" t="s">
        <v>540</v>
      </c>
      <c r="E156" s="163" t="s">
        <v>464</v>
      </c>
      <c r="F156" s="175">
        <f>F154*G156</f>
        <v>79.067819999999998</v>
      </c>
      <c r="G156" s="182">
        <v>0.39</v>
      </c>
      <c r="H156" s="163" t="s">
        <v>542</v>
      </c>
      <c r="K156" s="163">
        <f t="shared" si="52"/>
        <v>0</v>
      </c>
      <c r="N156" s="163">
        <f t="shared" si="53"/>
        <v>0</v>
      </c>
      <c r="Q156" s="163">
        <f t="shared" si="54"/>
        <v>0</v>
      </c>
      <c r="R156" s="174">
        <f t="shared" si="44"/>
        <v>0</v>
      </c>
      <c r="S156">
        <f t="shared" si="45"/>
        <v>0</v>
      </c>
    </row>
    <row r="157" spans="1:19" x14ac:dyDescent="0.25">
      <c r="A157" s="161" t="s">
        <v>531</v>
      </c>
      <c r="B157" s="172" t="s">
        <v>530</v>
      </c>
      <c r="D157" s="161" t="s">
        <v>540</v>
      </c>
      <c r="E157" s="163" t="s">
        <v>464</v>
      </c>
      <c r="F157" s="175">
        <f>F154*G157</f>
        <v>68.93092</v>
      </c>
      <c r="G157" s="182">
        <v>0.34</v>
      </c>
      <c r="H157" s="163" t="s">
        <v>542</v>
      </c>
      <c r="K157" s="163">
        <f t="shared" si="52"/>
        <v>0</v>
      </c>
      <c r="N157" s="163">
        <f t="shared" si="53"/>
        <v>0</v>
      </c>
      <c r="Q157" s="163">
        <f t="shared" si="54"/>
        <v>0</v>
      </c>
      <c r="R157" s="174">
        <f t="shared" si="44"/>
        <v>0</v>
      </c>
      <c r="S157">
        <f t="shared" si="45"/>
        <v>0</v>
      </c>
    </row>
    <row r="158" spans="1:19" x14ac:dyDescent="0.25">
      <c r="R158" s="174"/>
    </row>
    <row r="159" spans="1:19" x14ac:dyDescent="0.25">
      <c r="A159" s="161" t="s">
        <v>533</v>
      </c>
      <c r="B159" s="162" t="s">
        <v>525</v>
      </c>
      <c r="D159" s="161" t="s">
        <v>540</v>
      </c>
      <c r="E159" s="163" t="s">
        <v>464</v>
      </c>
      <c r="F159" s="175">
        <f>F148/5</f>
        <v>202.738</v>
      </c>
      <c r="H159" s="163" t="s">
        <v>542</v>
      </c>
      <c r="K159" s="163">
        <f t="shared" ref="K159:K162" si="55">_xlfn.DAYS(J159,I159)</f>
        <v>0</v>
      </c>
      <c r="L159" s="173">
        <v>41513</v>
      </c>
      <c r="M159" s="171">
        <v>41528</v>
      </c>
      <c r="N159" s="163">
        <f t="shared" ref="N159:N162" si="56">_xlfn.DAYS(M159,L159)</f>
        <v>15</v>
      </c>
      <c r="O159" s="173">
        <v>41505</v>
      </c>
      <c r="P159" s="171">
        <v>41509</v>
      </c>
      <c r="Q159" s="163">
        <f t="shared" ref="Q159:Q162" si="57">_xlfn.DAYS(P159,O159)</f>
        <v>4</v>
      </c>
      <c r="R159" s="174">
        <f t="shared" si="44"/>
        <v>6.333333333333333</v>
      </c>
      <c r="S159">
        <f t="shared" si="45"/>
        <v>4</v>
      </c>
    </row>
    <row r="160" spans="1:19" x14ac:dyDescent="0.25">
      <c r="A160" s="161" t="s">
        <v>533</v>
      </c>
      <c r="B160" s="172" t="s">
        <v>528</v>
      </c>
      <c r="D160" s="161" t="s">
        <v>540</v>
      </c>
      <c r="E160" s="163" t="s">
        <v>464</v>
      </c>
      <c r="F160" s="175">
        <f>F159*G160</f>
        <v>58.794019999999996</v>
      </c>
      <c r="G160" s="182">
        <v>0.28999999999999998</v>
      </c>
      <c r="H160" s="163" t="s">
        <v>542</v>
      </c>
      <c r="K160" s="163">
        <f t="shared" si="55"/>
        <v>0</v>
      </c>
      <c r="N160" s="163">
        <f t="shared" si="56"/>
        <v>0</v>
      </c>
      <c r="Q160" s="163">
        <f t="shared" si="57"/>
        <v>0</v>
      </c>
      <c r="R160" s="174">
        <f t="shared" si="44"/>
        <v>0</v>
      </c>
      <c r="S160">
        <f t="shared" si="45"/>
        <v>0</v>
      </c>
    </row>
    <row r="161" spans="1:19" x14ac:dyDescent="0.25">
      <c r="A161" s="161" t="s">
        <v>533</v>
      </c>
      <c r="B161" s="172" t="s">
        <v>530</v>
      </c>
      <c r="D161" s="161" t="s">
        <v>540</v>
      </c>
      <c r="E161" s="163" t="s">
        <v>464</v>
      </c>
      <c r="F161" s="175">
        <f>F159*G161</f>
        <v>70.958299999999994</v>
      </c>
      <c r="G161" s="182">
        <v>0.35</v>
      </c>
      <c r="H161" s="163" t="s">
        <v>542</v>
      </c>
      <c r="K161" s="163">
        <f t="shared" si="55"/>
        <v>0</v>
      </c>
      <c r="N161" s="163">
        <f t="shared" si="56"/>
        <v>0</v>
      </c>
      <c r="Q161" s="163">
        <f t="shared" si="57"/>
        <v>0</v>
      </c>
      <c r="R161" s="174">
        <f t="shared" si="44"/>
        <v>0</v>
      </c>
      <c r="S161">
        <f t="shared" si="45"/>
        <v>0</v>
      </c>
    </row>
    <row r="162" spans="1:19" x14ac:dyDescent="0.25">
      <c r="A162" s="161" t="s">
        <v>533</v>
      </c>
      <c r="B162" s="172" t="s">
        <v>529</v>
      </c>
      <c r="D162" s="161" t="s">
        <v>540</v>
      </c>
      <c r="E162" s="163" t="s">
        <v>464</v>
      </c>
      <c r="F162" s="175">
        <f>F159*G162</f>
        <v>72.985680000000002</v>
      </c>
      <c r="G162" s="182">
        <v>0.36</v>
      </c>
      <c r="H162" s="163" t="s">
        <v>542</v>
      </c>
      <c r="K162" s="163">
        <f t="shared" si="55"/>
        <v>0</v>
      </c>
      <c r="N162" s="163">
        <f t="shared" si="56"/>
        <v>0</v>
      </c>
      <c r="Q162" s="163">
        <f t="shared" si="57"/>
        <v>0</v>
      </c>
      <c r="R162" s="174">
        <f t="shared" si="44"/>
        <v>0</v>
      </c>
      <c r="S162">
        <f t="shared" si="45"/>
        <v>0</v>
      </c>
    </row>
    <row r="163" spans="1:19" x14ac:dyDescent="0.25">
      <c r="R163" s="174"/>
    </row>
    <row r="164" spans="1:19" x14ac:dyDescent="0.25">
      <c r="A164" s="161" t="s">
        <v>535</v>
      </c>
      <c r="B164" s="162" t="s">
        <v>525</v>
      </c>
      <c r="D164" s="161" t="s">
        <v>540</v>
      </c>
      <c r="E164" s="163" t="s">
        <v>464</v>
      </c>
      <c r="F164" s="175">
        <f>F148/5</f>
        <v>202.738</v>
      </c>
      <c r="H164" s="163" t="s">
        <v>542</v>
      </c>
      <c r="K164" s="163">
        <f t="shared" ref="K164:K167" si="58">_xlfn.DAYS(J164,I164)</f>
        <v>0</v>
      </c>
      <c r="L164" s="173">
        <v>41520</v>
      </c>
      <c r="M164" s="171">
        <v>41535</v>
      </c>
      <c r="N164" s="163">
        <f t="shared" ref="N164:N167" si="59">_xlfn.DAYS(M164,L164)</f>
        <v>15</v>
      </c>
      <c r="O164" s="173">
        <v>41526</v>
      </c>
      <c r="P164" s="171">
        <v>41530</v>
      </c>
      <c r="Q164" s="163">
        <f t="shared" ref="Q164:Q167" si="60">_xlfn.DAYS(P164,O164)</f>
        <v>4</v>
      </c>
      <c r="R164" s="174">
        <f t="shared" si="44"/>
        <v>6.333333333333333</v>
      </c>
      <c r="S164">
        <f t="shared" si="45"/>
        <v>4</v>
      </c>
    </row>
    <row r="165" spans="1:19" x14ac:dyDescent="0.25">
      <c r="A165" s="161" t="s">
        <v>535</v>
      </c>
      <c r="B165" s="172" t="s">
        <v>528</v>
      </c>
      <c r="D165" s="161" t="s">
        <v>540</v>
      </c>
      <c r="E165" s="163" t="s">
        <v>464</v>
      </c>
      <c r="F165" s="175">
        <f>F164*G165</f>
        <v>58.794019999999996</v>
      </c>
      <c r="G165" s="182">
        <v>0.28999999999999998</v>
      </c>
      <c r="H165" s="163" t="s">
        <v>542</v>
      </c>
      <c r="K165" s="163">
        <f t="shared" si="58"/>
        <v>0</v>
      </c>
      <c r="N165" s="163">
        <f t="shared" si="59"/>
        <v>0</v>
      </c>
      <c r="Q165" s="163">
        <f t="shared" si="60"/>
        <v>0</v>
      </c>
      <c r="R165" s="174">
        <f t="shared" si="44"/>
        <v>0</v>
      </c>
      <c r="S165">
        <f t="shared" si="45"/>
        <v>0</v>
      </c>
    </row>
    <row r="166" spans="1:19" x14ac:dyDescent="0.25">
      <c r="A166" s="161" t="s">
        <v>535</v>
      </c>
      <c r="B166" s="172" t="s">
        <v>530</v>
      </c>
      <c r="D166" s="161" t="s">
        <v>540</v>
      </c>
      <c r="E166" s="163" t="s">
        <v>464</v>
      </c>
      <c r="F166" s="175">
        <f>F164*G166</f>
        <v>70.958299999999994</v>
      </c>
      <c r="G166" s="182">
        <v>0.35</v>
      </c>
      <c r="H166" s="163" t="s">
        <v>542</v>
      </c>
      <c r="K166" s="163">
        <f t="shared" si="58"/>
        <v>0</v>
      </c>
      <c r="N166" s="163">
        <f t="shared" si="59"/>
        <v>0</v>
      </c>
      <c r="Q166" s="163">
        <f t="shared" si="60"/>
        <v>0</v>
      </c>
      <c r="R166" s="174">
        <f t="shared" si="44"/>
        <v>0</v>
      </c>
      <c r="S166">
        <f t="shared" si="45"/>
        <v>0</v>
      </c>
    </row>
    <row r="167" spans="1:19" x14ac:dyDescent="0.25">
      <c r="A167" s="161" t="s">
        <v>535</v>
      </c>
      <c r="B167" s="172" t="s">
        <v>529</v>
      </c>
      <c r="D167" s="161" t="s">
        <v>540</v>
      </c>
      <c r="E167" s="163" t="s">
        <v>464</v>
      </c>
      <c r="F167" s="175">
        <f>F164*G167</f>
        <v>72.985680000000002</v>
      </c>
      <c r="G167" s="182">
        <v>0.36</v>
      </c>
      <c r="H167" s="163" t="s">
        <v>542</v>
      </c>
      <c r="K167" s="163">
        <f t="shared" si="58"/>
        <v>0</v>
      </c>
      <c r="N167" s="163">
        <f t="shared" si="59"/>
        <v>0</v>
      </c>
      <c r="Q167" s="163">
        <f t="shared" si="60"/>
        <v>0</v>
      </c>
      <c r="R167" s="174">
        <f t="shared" si="44"/>
        <v>0</v>
      </c>
      <c r="S167">
        <f t="shared" si="45"/>
        <v>0</v>
      </c>
    </row>
    <row r="168" spans="1:19" x14ac:dyDescent="0.25">
      <c r="R168" s="174"/>
    </row>
    <row r="169" spans="1:19" x14ac:dyDescent="0.25">
      <c r="A169" s="161" t="s">
        <v>537</v>
      </c>
      <c r="B169" s="162" t="s">
        <v>525</v>
      </c>
      <c r="D169" s="161" t="s">
        <v>540</v>
      </c>
      <c r="E169" s="163" t="s">
        <v>464</v>
      </c>
      <c r="F169" s="175">
        <f>F148/5</f>
        <v>202.738</v>
      </c>
      <c r="H169" s="163" t="s">
        <v>542</v>
      </c>
      <c r="K169" s="163">
        <f t="shared" ref="K169:K172" si="61">_xlfn.DAYS(J169,I169)</f>
        <v>0</v>
      </c>
      <c r="L169" s="173">
        <v>41520</v>
      </c>
      <c r="M169" s="171">
        <v>41535</v>
      </c>
      <c r="N169" s="163">
        <f t="shared" ref="N169:N172" si="62">_xlfn.DAYS(M169,L169)</f>
        <v>15</v>
      </c>
      <c r="O169" s="173">
        <v>41547</v>
      </c>
      <c r="P169" s="171">
        <v>41551</v>
      </c>
      <c r="Q169" s="163">
        <f t="shared" ref="Q169:Q172" si="63">_xlfn.DAYS(P169,O169)</f>
        <v>4</v>
      </c>
      <c r="R169" s="174">
        <f t="shared" si="44"/>
        <v>6.333333333333333</v>
      </c>
      <c r="S169">
        <f t="shared" si="45"/>
        <v>4</v>
      </c>
    </row>
    <row r="170" spans="1:19" x14ac:dyDescent="0.25">
      <c r="A170" s="161" t="s">
        <v>537</v>
      </c>
      <c r="B170" s="172" t="s">
        <v>528</v>
      </c>
      <c r="D170" s="161" t="s">
        <v>540</v>
      </c>
      <c r="E170" s="163" t="s">
        <v>464</v>
      </c>
      <c r="F170" s="175">
        <f>F169*G170</f>
        <v>58.794019999999996</v>
      </c>
      <c r="G170" s="182">
        <v>0.28999999999999998</v>
      </c>
      <c r="H170" s="163" t="s">
        <v>542</v>
      </c>
      <c r="K170" s="163">
        <f t="shared" si="61"/>
        <v>0</v>
      </c>
      <c r="N170" s="163">
        <f t="shared" si="62"/>
        <v>0</v>
      </c>
      <c r="Q170" s="163">
        <f t="shared" si="63"/>
        <v>0</v>
      </c>
      <c r="R170" s="174">
        <f t="shared" si="44"/>
        <v>0</v>
      </c>
      <c r="S170">
        <f t="shared" si="45"/>
        <v>0</v>
      </c>
    </row>
    <row r="171" spans="1:19" x14ac:dyDescent="0.25">
      <c r="A171" s="161" t="s">
        <v>537</v>
      </c>
      <c r="B171" s="172" t="s">
        <v>530</v>
      </c>
      <c r="D171" s="161" t="s">
        <v>540</v>
      </c>
      <c r="E171" s="163" t="s">
        <v>464</v>
      </c>
      <c r="F171" s="175">
        <f>F169*G171</f>
        <v>70.958299999999994</v>
      </c>
      <c r="G171" s="182">
        <v>0.35</v>
      </c>
      <c r="H171" s="163" t="s">
        <v>542</v>
      </c>
      <c r="K171" s="163">
        <f t="shared" si="61"/>
        <v>0</v>
      </c>
      <c r="N171" s="163">
        <f t="shared" si="62"/>
        <v>0</v>
      </c>
      <c r="Q171" s="163">
        <f t="shared" si="63"/>
        <v>0</v>
      </c>
      <c r="R171" s="174">
        <f t="shared" si="44"/>
        <v>0</v>
      </c>
      <c r="S171">
        <f t="shared" si="45"/>
        <v>0</v>
      </c>
    </row>
    <row r="172" spans="1:19" x14ac:dyDescent="0.25">
      <c r="A172" s="161" t="s">
        <v>537</v>
      </c>
      <c r="B172" s="172" t="s">
        <v>529</v>
      </c>
      <c r="D172" s="161" t="s">
        <v>540</v>
      </c>
      <c r="E172" s="163" t="s">
        <v>464</v>
      </c>
      <c r="F172" s="175">
        <f>F169*G172</f>
        <v>72.985680000000002</v>
      </c>
      <c r="G172" s="182">
        <v>0.36</v>
      </c>
      <c r="H172" s="163" t="s">
        <v>542</v>
      </c>
      <c r="K172" s="163">
        <f t="shared" si="61"/>
        <v>0</v>
      </c>
      <c r="N172" s="163">
        <f t="shared" si="62"/>
        <v>0</v>
      </c>
      <c r="Q172" s="163">
        <f t="shared" si="63"/>
        <v>0</v>
      </c>
      <c r="R172" s="174">
        <f t="shared" si="44"/>
        <v>0</v>
      </c>
      <c r="S172">
        <f t="shared" si="45"/>
        <v>0</v>
      </c>
    </row>
    <row r="173" spans="1:19" x14ac:dyDescent="0.25">
      <c r="R173" s="174"/>
    </row>
    <row r="174" spans="1:19" x14ac:dyDescent="0.25">
      <c r="R174" s="174"/>
    </row>
    <row r="175" spans="1:19" x14ac:dyDescent="0.25">
      <c r="A175" s="161" t="s">
        <v>531</v>
      </c>
      <c r="B175" s="162" t="s">
        <v>525</v>
      </c>
      <c r="D175" s="161" t="s">
        <v>540</v>
      </c>
      <c r="E175" s="163" t="s">
        <v>548</v>
      </c>
      <c r="F175" s="186">
        <v>606.83000000000004</v>
      </c>
      <c r="H175" s="163" t="s">
        <v>542</v>
      </c>
      <c r="I175" s="173">
        <v>41512</v>
      </c>
      <c r="J175" s="171">
        <v>41551</v>
      </c>
      <c r="K175" s="163">
        <f t="shared" ref="K175:K178" si="64">_xlfn.DAYS(J175,I175)</f>
        <v>39</v>
      </c>
      <c r="L175" s="173"/>
      <c r="M175" s="171"/>
      <c r="N175" s="163">
        <f t="shared" ref="N175:N178" si="65">_xlfn.DAYS(M175,L175)</f>
        <v>0</v>
      </c>
      <c r="R175" s="174">
        <f t="shared" si="44"/>
        <v>19.5</v>
      </c>
      <c r="S175">
        <f t="shared" si="45"/>
        <v>19.5</v>
      </c>
    </row>
    <row r="176" spans="1:19" x14ac:dyDescent="0.25">
      <c r="A176" s="161" t="s">
        <v>531</v>
      </c>
      <c r="B176" s="172" t="s">
        <v>528</v>
      </c>
      <c r="D176" s="161" t="s">
        <v>540</v>
      </c>
      <c r="E176" s="163" t="s">
        <v>548</v>
      </c>
      <c r="F176" s="175">
        <f>F175*G176</f>
        <v>121.36600000000001</v>
      </c>
      <c r="G176" s="182">
        <v>0.2</v>
      </c>
      <c r="H176" s="163" t="s">
        <v>542</v>
      </c>
      <c r="K176" s="163">
        <f t="shared" si="64"/>
        <v>0</v>
      </c>
      <c r="N176" s="163">
        <f t="shared" si="65"/>
        <v>0</v>
      </c>
      <c r="R176" s="174">
        <f t="shared" si="44"/>
        <v>0</v>
      </c>
      <c r="S176">
        <f t="shared" si="45"/>
        <v>0</v>
      </c>
    </row>
    <row r="177" spans="1:19" x14ac:dyDescent="0.25">
      <c r="A177" s="161" t="s">
        <v>531</v>
      </c>
      <c r="B177" s="172" t="s">
        <v>529</v>
      </c>
      <c r="D177" s="161" t="s">
        <v>540</v>
      </c>
      <c r="E177" s="163" t="s">
        <v>548</v>
      </c>
      <c r="F177" s="175">
        <f>F175*G177</f>
        <v>242.73200000000003</v>
      </c>
      <c r="G177" s="182">
        <v>0.4</v>
      </c>
      <c r="H177" s="163" t="s">
        <v>542</v>
      </c>
      <c r="K177" s="163">
        <f t="shared" si="64"/>
        <v>0</v>
      </c>
      <c r="N177" s="163">
        <f t="shared" si="65"/>
        <v>0</v>
      </c>
      <c r="R177" s="174">
        <f t="shared" si="44"/>
        <v>0</v>
      </c>
      <c r="S177">
        <f t="shared" si="45"/>
        <v>0</v>
      </c>
    </row>
    <row r="178" spans="1:19" x14ac:dyDescent="0.25">
      <c r="A178" s="161" t="s">
        <v>531</v>
      </c>
      <c r="B178" s="172" t="s">
        <v>530</v>
      </c>
      <c r="D178" s="161" t="s">
        <v>540</v>
      </c>
      <c r="E178" s="163" t="s">
        <v>548</v>
      </c>
      <c r="F178" s="175">
        <f>F175*G178</f>
        <v>242.73200000000003</v>
      </c>
      <c r="G178" s="182">
        <v>0.4</v>
      </c>
      <c r="H178" s="163" t="s">
        <v>542</v>
      </c>
      <c r="K178" s="163">
        <f t="shared" si="64"/>
        <v>0</v>
      </c>
      <c r="N178" s="163">
        <f t="shared" si="65"/>
        <v>0</v>
      </c>
      <c r="R178" s="174">
        <f t="shared" si="44"/>
        <v>0</v>
      </c>
      <c r="S178">
        <f t="shared" si="45"/>
        <v>0</v>
      </c>
    </row>
    <row r="179" spans="1:19" x14ac:dyDescent="0.25">
      <c r="R179" s="174"/>
    </row>
    <row r="180" spans="1:19" x14ac:dyDescent="0.25">
      <c r="R180" s="174"/>
    </row>
    <row r="181" spans="1:19" x14ac:dyDescent="0.25">
      <c r="A181" s="161" t="s">
        <v>524</v>
      </c>
      <c r="B181" s="162" t="s">
        <v>525</v>
      </c>
      <c r="D181" s="161" t="s">
        <v>556</v>
      </c>
      <c r="E181" s="163" t="s">
        <v>550</v>
      </c>
      <c r="F181" s="186">
        <v>386.13</v>
      </c>
      <c r="H181" s="163" t="s">
        <v>527</v>
      </c>
      <c r="I181" s="173">
        <v>41171</v>
      </c>
      <c r="J181" s="171">
        <v>41204</v>
      </c>
      <c r="K181" s="163">
        <f t="shared" ref="K181:K184" si="66">_xlfn.DAYS(J181,I181)</f>
        <v>33</v>
      </c>
      <c r="L181" s="173">
        <v>41527</v>
      </c>
      <c r="M181" s="171">
        <v>41188</v>
      </c>
      <c r="N181" s="163">
        <f t="shared" ref="N181:N184" si="67">_xlfn.DAYS(M181,L181)</f>
        <v>-339</v>
      </c>
      <c r="R181" s="174">
        <f t="shared" si="44"/>
        <v>-153</v>
      </c>
      <c r="S181">
        <f t="shared" si="45"/>
        <v>-153</v>
      </c>
    </row>
    <row r="182" spans="1:19" x14ac:dyDescent="0.25">
      <c r="A182" s="161" t="s">
        <v>524</v>
      </c>
      <c r="B182" s="172" t="s">
        <v>528</v>
      </c>
      <c r="D182" s="161" t="s">
        <v>556</v>
      </c>
      <c r="E182" s="163" t="s">
        <v>550</v>
      </c>
      <c r="F182" s="175">
        <f>F181*G182</f>
        <v>104.2551</v>
      </c>
      <c r="G182" s="182">
        <v>0.27</v>
      </c>
      <c r="H182" s="163" t="s">
        <v>527</v>
      </c>
      <c r="K182" s="163">
        <f t="shared" si="66"/>
        <v>0</v>
      </c>
      <c r="L182" s="173"/>
      <c r="M182" s="171"/>
      <c r="N182" s="163">
        <f t="shared" si="67"/>
        <v>0</v>
      </c>
      <c r="R182" s="174">
        <f t="shared" si="44"/>
        <v>0</v>
      </c>
      <c r="S182">
        <f t="shared" si="45"/>
        <v>0</v>
      </c>
    </row>
    <row r="183" spans="1:19" x14ac:dyDescent="0.25">
      <c r="A183" s="161" t="s">
        <v>524</v>
      </c>
      <c r="B183" s="172" t="s">
        <v>529</v>
      </c>
      <c r="D183" s="161" t="s">
        <v>556</v>
      </c>
      <c r="E183" s="163" t="s">
        <v>550</v>
      </c>
      <c r="F183" s="175">
        <f>F181*G183</f>
        <v>150.5907</v>
      </c>
      <c r="G183" s="182">
        <v>0.39</v>
      </c>
      <c r="H183" s="163" t="s">
        <v>527</v>
      </c>
      <c r="K183" s="163">
        <f t="shared" si="66"/>
        <v>0</v>
      </c>
      <c r="N183" s="163">
        <f t="shared" si="67"/>
        <v>0</v>
      </c>
      <c r="R183" s="174">
        <f t="shared" si="44"/>
        <v>0</v>
      </c>
      <c r="S183">
        <f t="shared" si="45"/>
        <v>0</v>
      </c>
    </row>
    <row r="184" spans="1:19" x14ac:dyDescent="0.25">
      <c r="A184" s="161" t="s">
        <v>524</v>
      </c>
      <c r="B184" s="172" t="s">
        <v>530</v>
      </c>
      <c r="D184" s="161" t="s">
        <v>556</v>
      </c>
      <c r="E184" s="163" t="s">
        <v>550</v>
      </c>
      <c r="F184" s="175">
        <f>F181*G184</f>
        <v>131.2842</v>
      </c>
      <c r="G184" s="182">
        <v>0.34</v>
      </c>
      <c r="H184" s="163" t="s">
        <v>527</v>
      </c>
      <c r="K184" s="163">
        <f t="shared" si="66"/>
        <v>0</v>
      </c>
      <c r="N184" s="163">
        <f t="shared" si="67"/>
        <v>0</v>
      </c>
      <c r="R184" s="174">
        <f t="shared" si="44"/>
        <v>0</v>
      </c>
      <c r="S184">
        <f t="shared" si="45"/>
        <v>0</v>
      </c>
    </row>
    <row r="185" spans="1:19" x14ac:dyDescent="0.25">
      <c r="R185" s="174"/>
    </row>
    <row r="186" spans="1:19" x14ac:dyDescent="0.25">
      <c r="A186" s="161" t="s">
        <v>524</v>
      </c>
      <c r="B186" s="162" t="s">
        <v>525</v>
      </c>
      <c r="D186" s="161" t="s">
        <v>556</v>
      </c>
      <c r="E186" s="163" t="s">
        <v>551</v>
      </c>
      <c r="F186" s="186">
        <v>273.02999999999997</v>
      </c>
      <c r="H186" s="163" t="s">
        <v>527</v>
      </c>
      <c r="I186" s="173">
        <v>41176</v>
      </c>
      <c r="J186" s="171">
        <v>41199</v>
      </c>
      <c r="K186" s="163">
        <f t="shared" ref="K186:K189" si="68">_xlfn.DAYS(J186,I186)</f>
        <v>23</v>
      </c>
      <c r="L186" s="173">
        <v>41169</v>
      </c>
      <c r="M186" s="171">
        <v>41195</v>
      </c>
      <c r="N186" s="163">
        <f t="shared" ref="N186:N189" si="69">_xlfn.DAYS(M186,L186)</f>
        <v>26</v>
      </c>
      <c r="R186" s="174">
        <f t="shared" si="44"/>
        <v>24.5</v>
      </c>
      <c r="S186">
        <f t="shared" si="45"/>
        <v>24.5</v>
      </c>
    </row>
    <row r="187" spans="1:19" x14ac:dyDescent="0.25">
      <c r="A187" s="161" t="s">
        <v>524</v>
      </c>
      <c r="B187" s="172" t="s">
        <v>528</v>
      </c>
      <c r="D187" s="161" t="s">
        <v>556</v>
      </c>
      <c r="E187" s="163" t="s">
        <v>551</v>
      </c>
      <c r="F187" s="175">
        <f>F186*G187</f>
        <v>73.718099999999993</v>
      </c>
      <c r="G187" s="182">
        <v>0.27</v>
      </c>
      <c r="H187" s="163" t="s">
        <v>527</v>
      </c>
      <c r="K187" s="163">
        <f t="shared" si="68"/>
        <v>0</v>
      </c>
      <c r="L187" s="173"/>
      <c r="M187" s="171"/>
      <c r="N187" s="163">
        <f t="shared" si="69"/>
        <v>0</v>
      </c>
      <c r="R187" s="174">
        <f t="shared" si="44"/>
        <v>0</v>
      </c>
      <c r="S187">
        <f t="shared" si="45"/>
        <v>0</v>
      </c>
    </row>
    <row r="188" spans="1:19" x14ac:dyDescent="0.25">
      <c r="A188" s="161" t="s">
        <v>524</v>
      </c>
      <c r="B188" s="172" t="s">
        <v>529</v>
      </c>
      <c r="D188" s="161" t="s">
        <v>556</v>
      </c>
      <c r="E188" s="163" t="s">
        <v>551</v>
      </c>
      <c r="F188" s="175">
        <f>F186*G188</f>
        <v>106.48169999999999</v>
      </c>
      <c r="G188" s="182">
        <v>0.39</v>
      </c>
      <c r="H188" s="163" t="s">
        <v>527</v>
      </c>
      <c r="K188" s="163">
        <f t="shared" si="68"/>
        <v>0</v>
      </c>
      <c r="N188" s="163">
        <f t="shared" si="69"/>
        <v>0</v>
      </c>
      <c r="R188" s="174">
        <f t="shared" si="44"/>
        <v>0</v>
      </c>
      <c r="S188">
        <f t="shared" si="45"/>
        <v>0</v>
      </c>
    </row>
    <row r="189" spans="1:19" x14ac:dyDescent="0.25">
      <c r="A189" s="161" t="s">
        <v>524</v>
      </c>
      <c r="B189" s="172" t="s">
        <v>530</v>
      </c>
      <c r="D189" s="161" t="s">
        <v>556</v>
      </c>
      <c r="E189" s="163" t="s">
        <v>551</v>
      </c>
      <c r="F189" s="175">
        <f>F186*G189</f>
        <v>92.830199999999991</v>
      </c>
      <c r="G189" s="182">
        <v>0.34</v>
      </c>
      <c r="H189" s="163" t="s">
        <v>527</v>
      </c>
      <c r="K189" s="163">
        <f t="shared" si="68"/>
        <v>0</v>
      </c>
      <c r="N189" s="163">
        <f t="shared" si="69"/>
        <v>0</v>
      </c>
      <c r="R189" s="174">
        <f t="shared" si="44"/>
        <v>0</v>
      </c>
      <c r="S189">
        <f t="shared" si="45"/>
        <v>0</v>
      </c>
    </row>
    <row r="190" spans="1:19" x14ac:dyDescent="0.25">
      <c r="F190" s="185">
        <v>1933.03</v>
      </c>
      <c r="R190" s="174"/>
    </row>
    <row r="191" spans="1:19" x14ac:dyDescent="0.25">
      <c r="A191" s="161" t="s">
        <v>531</v>
      </c>
      <c r="B191" s="162" t="s">
        <v>525</v>
      </c>
      <c r="D191" s="161" t="s">
        <v>556</v>
      </c>
      <c r="E191" s="177" t="s">
        <v>552</v>
      </c>
      <c r="F191" s="175">
        <f>F190/4</f>
        <v>483.25749999999999</v>
      </c>
      <c r="G191" s="183"/>
      <c r="H191" s="163" t="s">
        <v>527</v>
      </c>
      <c r="I191" s="173">
        <v>41221</v>
      </c>
      <c r="J191" s="171">
        <v>41340</v>
      </c>
      <c r="K191" s="163">
        <f t="shared" ref="K191:K194" si="70">_xlfn.DAYS(J191,I191)</f>
        <v>119</v>
      </c>
      <c r="L191" s="173">
        <v>41218</v>
      </c>
      <c r="M191" s="171">
        <v>41338</v>
      </c>
      <c r="N191" s="163">
        <f t="shared" ref="N191:N194" si="71">_xlfn.DAYS(M191,L191)</f>
        <v>120</v>
      </c>
      <c r="R191" s="174">
        <f t="shared" si="44"/>
        <v>119.5</v>
      </c>
      <c r="S191">
        <f t="shared" si="45"/>
        <v>119.5</v>
      </c>
    </row>
    <row r="192" spans="1:19" x14ac:dyDescent="0.25">
      <c r="A192" s="161" t="s">
        <v>531</v>
      </c>
      <c r="B192" s="172" t="s">
        <v>528</v>
      </c>
      <c r="D192" s="161" t="s">
        <v>556</v>
      </c>
      <c r="E192" s="163" t="s">
        <v>552</v>
      </c>
      <c r="F192" s="175">
        <f>F190*G192</f>
        <v>521.91809999999998</v>
      </c>
      <c r="G192" s="182">
        <v>0.27</v>
      </c>
      <c r="H192" s="163" t="s">
        <v>527</v>
      </c>
      <c r="K192" s="163">
        <f t="shared" si="70"/>
        <v>0</v>
      </c>
      <c r="L192" s="173">
        <v>41218</v>
      </c>
      <c r="M192" s="171">
        <v>41237</v>
      </c>
      <c r="N192" s="163">
        <f t="shared" si="71"/>
        <v>19</v>
      </c>
      <c r="R192" s="174">
        <f t="shared" si="44"/>
        <v>9.5</v>
      </c>
      <c r="S192">
        <f t="shared" si="45"/>
        <v>9.5</v>
      </c>
    </row>
    <row r="193" spans="1:19" x14ac:dyDescent="0.25">
      <c r="A193" s="161" t="s">
        <v>531</v>
      </c>
      <c r="B193" s="172" t="s">
        <v>529</v>
      </c>
      <c r="D193" s="161" t="s">
        <v>556</v>
      </c>
      <c r="E193" s="163" t="s">
        <v>552</v>
      </c>
      <c r="F193" s="175">
        <f>F190*G193</f>
        <v>753.88170000000002</v>
      </c>
      <c r="G193" s="182">
        <v>0.39</v>
      </c>
      <c r="H193" s="163" t="s">
        <v>527</v>
      </c>
      <c r="K193" s="163">
        <f t="shared" si="70"/>
        <v>0</v>
      </c>
      <c r="N193" s="163">
        <f t="shared" si="71"/>
        <v>0</v>
      </c>
      <c r="R193" s="174">
        <f t="shared" si="44"/>
        <v>0</v>
      </c>
      <c r="S193">
        <f t="shared" si="45"/>
        <v>0</v>
      </c>
    </row>
    <row r="194" spans="1:19" x14ac:dyDescent="0.25">
      <c r="A194" s="161" t="s">
        <v>531</v>
      </c>
      <c r="B194" s="172" t="s">
        <v>530</v>
      </c>
      <c r="D194" s="161" t="s">
        <v>556</v>
      </c>
      <c r="E194" s="163" t="s">
        <v>552</v>
      </c>
      <c r="F194" s="175">
        <f>F190*G194</f>
        <v>657.23020000000008</v>
      </c>
      <c r="G194" s="182">
        <v>0.34</v>
      </c>
      <c r="H194" s="163" t="s">
        <v>527</v>
      </c>
      <c r="K194" s="163">
        <f t="shared" si="70"/>
        <v>0</v>
      </c>
      <c r="N194" s="163">
        <f t="shared" si="71"/>
        <v>0</v>
      </c>
      <c r="R194" s="174">
        <f t="shared" si="44"/>
        <v>0</v>
      </c>
      <c r="S194">
        <f t="shared" si="45"/>
        <v>0</v>
      </c>
    </row>
    <row r="195" spans="1:19" x14ac:dyDescent="0.25">
      <c r="R195" s="174"/>
    </row>
    <row r="196" spans="1:19" x14ac:dyDescent="0.25">
      <c r="A196" s="161" t="s">
        <v>533</v>
      </c>
      <c r="B196" s="162" t="s">
        <v>525</v>
      </c>
      <c r="D196" s="161" t="s">
        <v>556</v>
      </c>
      <c r="E196" s="177" t="s">
        <v>553</v>
      </c>
      <c r="F196" s="178">
        <f>F190/4</f>
        <v>483.25749999999999</v>
      </c>
      <c r="G196" s="183"/>
      <c r="H196" s="163" t="s">
        <v>527</v>
      </c>
      <c r="I196" s="173"/>
      <c r="J196" s="171"/>
      <c r="K196" s="163">
        <f t="shared" ref="K196:K199" si="72">_xlfn.DAYS(J196,I196)</f>
        <v>0</v>
      </c>
      <c r="L196" s="173">
        <v>41253</v>
      </c>
      <c r="M196" s="171">
        <v>41281</v>
      </c>
      <c r="N196" s="163">
        <f t="shared" ref="N196:N199" si="73">_xlfn.DAYS(M196,L196)</f>
        <v>28</v>
      </c>
      <c r="R196" s="174">
        <f t="shared" si="44"/>
        <v>14</v>
      </c>
      <c r="S196">
        <f t="shared" si="45"/>
        <v>14</v>
      </c>
    </row>
    <row r="197" spans="1:19" x14ac:dyDescent="0.25">
      <c r="A197" s="161" t="s">
        <v>533</v>
      </c>
      <c r="B197" s="172" t="s">
        <v>528</v>
      </c>
      <c r="D197" s="161" t="s">
        <v>556</v>
      </c>
      <c r="E197" s="177" t="s">
        <v>553</v>
      </c>
      <c r="F197" s="175">
        <f>F196*G197</f>
        <v>140.14467499999998</v>
      </c>
      <c r="G197" s="182">
        <v>0.28999999999999998</v>
      </c>
      <c r="H197" s="163" t="s">
        <v>527</v>
      </c>
      <c r="K197" s="163">
        <f t="shared" si="72"/>
        <v>0</v>
      </c>
      <c r="L197" s="173"/>
      <c r="M197" s="171"/>
      <c r="N197" s="163">
        <f t="shared" si="73"/>
        <v>0</v>
      </c>
      <c r="R197" s="174">
        <f t="shared" si="44"/>
        <v>0</v>
      </c>
      <c r="S197">
        <f t="shared" si="45"/>
        <v>0</v>
      </c>
    </row>
    <row r="198" spans="1:19" x14ac:dyDescent="0.25">
      <c r="A198" s="161" t="s">
        <v>533</v>
      </c>
      <c r="B198" s="172" t="s">
        <v>529</v>
      </c>
      <c r="D198" s="161" t="s">
        <v>556</v>
      </c>
      <c r="E198" s="177" t="s">
        <v>553</v>
      </c>
      <c r="F198" s="175">
        <f>F196*G198</f>
        <v>169.14012499999998</v>
      </c>
      <c r="G198" s="182">
        <v>0.35</v>
      </c>
      <c r="H198" s="163" t="s">
        <v>527</v>
      </c>
      <c r="K198" s="163">
        <f t="shared" si="72"/>
        <v>0</v>
      </c>
      <c r="N198" s="163">
        <f t="shared" si="73"/>
        <v>0</v>
      </c>
      <c r="R198" s="174">
        <f t="shared" si="44"/>
        <v>0</v>
      </c>
      <c r="S198">
        <f t="shared" si="45"/>
        <v>0</v>
      </c>
    </row>
    <row r="199" spans="1:19" x14ac:dyDescent="0.25">
      <c r="A199" s="161" t="s">
        <v>533</v>
      </c>
      <c r="B199" s="172" t="s">
        <v>530</v>
      </c>
      <c r="D199" s="161" t="s">
        <v>556</v>
      </c>
      <c r="E199" s="177" t="s">
        <v>553</v>
      </c>
      <c r="F199" s="175">
        <f>F196*G199</f>
        <v>173.9727</v>
      </c>
      <c r="G199" s="182">
        <v>0.36</v>
      </c>
      <c r="H199" s="163" t="s">
        <v>527</v>
      </c>
      <c r="K199" s="163">
        <f t="shared" si="72"/>
        <v>0</v>
      </c>
      <c r="N199" s="163">
        <f t="shared" si="73"/>
        <v>0</v>
      </c>
      <c r="R199" s="174">
        <f t="shared" si="44"/>
        <v>0</v>
      </c>
      <c r="S199">
        <f t="shared" si="45"/>
        <v>0</v>
      </c>
    </row>
    <row r="200" spans="1:19" x14ac:dyDescent="0.25">
      <c r="R200" s="174"/>
    </row>
    <row r="201" spans="1:19" x14ac:dyDescent="0.25">
      <c r="A201" s="161" t="s">
        <v>535</v>
      </c>
      <c r="B201" s="162" t="s">
        <v>525</v>
      </c>
      <c r="D201" s="161" t="s">
        <v>556</v>
      </c>
      <c r="E201" s="177" t="s">
        <v>554</v>
      </c>
      <c r="F201" s="178">
        <f>F190/4</f>
        <v>483.25749999999999</v>
      </c>
      <c r="G201" s="183"/>
      <c r="H201" s="163" t="s">
        <v>527</v>
      </c>
      <c r="I201" s="173"/>
      <c r="J201" s="171"/>
      <c r="K201" s="163">
        <f t="shared" ref="K201:K204" si="74">_xlfn.DAYS(J201,I201)</f>
        <v>0</v>
      </c>
      <c r="L201" s="173">
        <v>41290</v>
      </c>
      <c r="M201" s="171">
        <v>41309</v>
      </c>
      <c r="N201" s="163">
        <f t="shared" ref="N201:N204" si="75">_xlfn.DAYS(M201,L201)</f>
        <v>19</v>
      </c>
      <c r="R201" s="174">
        <f t="shared" ref="R201:R264" si="76">AVERAGE(Q201,N201,K201)</f>
        <v>9.5</v>
      </c>
      <c r="S201">
        <f t="shared" ref="S201:S264" si="77">MEDIAN(K201,N201,Q201)</f>
        <v>9.5</v>
      </c>
    </row>
    <row r="202" spans="1:19" x14ac:dyDescent="0.25">
      <c r="A202" s="161" t="s">
        <v>535</v>
      </c>
      <c r="B202" s="172" t="s">
        <v>528</v>
      </c>
      <c r="D202" s="161" t="s">
        <v>556</v>
      </c>
      <c r="E202" s="177" t="s">
        <v>554</v>
      </c>
      <c r="F202" s="175">
        <f>F201*G202</f>
        <v>140.14467499999998</v>
      </c>
      <c r="G202" s="182">
        <v>0.28999999999999998</v>
      </c>
      <c r="H202" s="163" t="s">
        <v>527</v>
      </c>
      <c r="K202" s="163">
        <f t="shared" si="74"/>
        <v>0</v>
      </c>
      <c r="L202" s="173"/>
      <c r="M202" s="171"/>
      <c r="N202" s="163">
        <f t="shared" si="75"/>
        <v>0</v>
      </c>
      <c r="R202" s="174">
        <f t="shared" si="76"/>
        <v>0</v>
      </c>
      <c r="S202">
        <f t="shared" si="77"/>
        <v>0</v>
      </c>
    </row>
    <row r="203" spans="1:19" x14ac:dyDescent="0.25">
      <c r="A203" s="161" t="s">
        <v>535</v>
      </c>
      <c r="B203" s="172" t="s">
        <v>529</v>
      </c>
      <c r="D203" s="161" t="s">
        <v>556</v>
      </c>
      <c r="E203" s="177" t="s">
        <v>554</v>
      </c>
      <c r="F203" s="175">
        <f>F201*G203</f>
        <v>169.14012499999998</v>
      </c>
      <c r="G203" s="182">
        <v>0.35</v>
      </c>
      <c r="H203" s="163" t="s">
        <v>527</v>
      </c>
      <c r="K203" s="163">
        <f t="shared" si="74"/>
        <v>0</v>
      </c>
      <c r="N203" s="163">
        <f t="shared" si="75"/>
        <v>0</v>
      </c>
      <c r="R203" s="174">
        <f t="shared" si="76"/>
        <v>0</v>
      </c>
      <c r="S203">
        <f t="shared" si="77"/>
        <v>0</v>
      </c>
    </row>
    <row r="204" spans="1:19" x14ac:dyDescent="0.25">
      <c r="A204" s="161" t="s">
        <v>535</v>
      </c>
      <c r="B204" s="172" t="s">
        <v>530</v>
      </c>
      <c r="D204" s="161" t="s">
        <v>556</v>
      </c>
      <c r="E204" s="177" t="s">
        <v>554</v>
      </c>
      <c r="F204" s="175">
        <f>F201*G204</f>
        <v>173.9727</v>
      </c>
      <c r="G204" s="182">
        <v>0.36</v>
      </c>
      <c r="H204" s="163" t="s">
        <v>527</v>
      </c>
      <c r="K204" s="163">
        <f t="shared" si="74"/>
        <v>0</v>
      </c>
      <c r="N204" s="163">
        <f t="shared" si="75"/>
        <v>0</v>
      </c>
      <c r="R204" s="174">
        <f t="shared" si="76"/>
        <v>0</v>
      </c>
      <c r="S204">
        <f t="shared" si="77"/>
        <v>0</v>
      </c>
    </row>
    <row r="205" spans="1:19" x14ac:dyDescent="0.25">
      <c r="R205" s="174"/>
    </row>
    <row r="206" spans="1:19" x14ac:dyDescent="0.25">
      <c r="A206" s="161" t="s">
        <v>537</v>
      </c>
      <c r="B206" s="162" t="s">
        <v>525</v>
      </c>
      <c r="D206" s="161" t="s">
        <v>556</v>
      </c>
      <c r="E206" s="177" t="s">
        <v>555</v>
      </c>
      <c r="F206" s="178">
        <f>F190/4</f>
        <v>483.25749999999999</v>
      </c>
      <c r="G206" s="183"/>
      <c r="H206" s="163" t="s">
        <v>527</v>
      </c>
      <c r="I206" s="173"/>
      <c r="J206" s="171"/>
      <c r="K206" s="163">
        <f t="shared" ref="K206:K209" si="78">_xlfn.DAYS(J206,I206)</f>
        <v>0</v>
      </c>
      <c r="L206" s="173">
        <v>41319</v>
      </c>
      <c r="M206" s="171">
        <v>41338</v>
      </c>
      <c r="N206" s="163">
        <f t="shared" ref="N206:N209" si="79">_xlfn.DAYS(M206,L206)</f>
        <v>19</v>
      </c>
      <c r="R206" s="174">
        <f t="shared" si="76"/>
        <v>9.5</v>
      </c>
      <c r="S206">
        <f t="shared" si="77"/>
        <v>9.5</v>
      </c>
    </row>
    <row r="207" spans="1:19" x14ac:dyDescent="0.25">
      <c r="A207" s="161" t="s">
        <v>537</v>
      </c>
      <c r="B207" s="172" t="s">
        <v>528</v>
      </c>
      <c r="D207" s="161" t="s">
        <v>556</v>
      </c>
      <c r="E207" s="177" t="s">
        <v>555</v>
      </c>
      <c r="F207" s="175">
        <f>F206*G207</f>
        <v>140.14467499999998</v>
      </c>
      <c r="G207" s="182">
        <v>0.28999999999999998</v>
      </c>
      <c r="H207" s="163" t="s">
        <v>527</v>
      </c>
      <c r="K207" s="163">
        <f t="shared" si="78"/>
        <v>0</v>
      </c>
      <c r="L207" s="173"/>
      <c r="M207" s="171"/>
      <c r="N207" s="163">
        <f t="shared" si="79"/>
        <v>0</v>
      </c>
      <c r="R207" s="174">
        <f t="shared" si="76"/>
        <v>0</v>
      </c>
      <c r="S207">
        <f t="shared" si="77"/>
        <v>0</v>
      </c>
    </row>
    <row r="208" spans="1:19" x14ac:dyDescent="0.25">
      <c r="A208" s="161" t="s">
        <v>537</v>
      </c>
      <c r="B208" s="172" t="s">
        <v>529</v>
      </c>
      <c r="D208" s="161" t="s">
        <v>556</v>
      </c>
      <c r="E208" s="177" t="s">
        <v>555</v>
      </c>
      <c r="F208" s="175">
        <f>F206*G208</f>
        <v>169.14012499999998</v>
      </c>
      <c r="G208" s="182">
        <v>0.35</v>
      </c>
      <c r="H208" s="163" t="s">
        <v>527</v>
      </c>
      <c r="K208" s="163">
        <f t="shared" si="78"/>
        <v>0</v>
      </c>
      <c r="N208" s="163">
        <f t="shared" si="79"/>
        <v>0</v>
      </c>
      <c r="R208" s="174">
        <f t="shared" si="76"/>
        <v>0</v>
      </c>
      <c r="S208">
        <f t="shared" si="77"/>
        <v>0</v>
      </c>
    </row>
    <row r="209" spans="1:19" x14ac:dyDescent="0.25">
      <c r="A209" s="161" t="s">
        <v>537</v>
      </c>
      <c r="B209" s="172" t="s">
        <v>530</v>
      </c>
      <c r="D209" s="161" t="s">
        <v>556</v>
      </c>
      <c r="E209" s="177" t="s">
        <v>555</v>
      </c>
      <c r="F209" s="175">
        <f>F206*G209</f>
        <v>173.9727</v>
      </c>
      <c r="G209" s="182">
        <v>0.36</v>
      </c>
      <c r="H209" s="163" t="s">
        <v>527</v>
      </c>
      <c r="K209" s="163">
        <f t="shared" si="78"/>
        <v>0</v>
      </c>
      <c r="N209" s="163">
        <f t="shared" si="79"/>
        <v>0</v>
      </c>
      <c r="R209" s="174">
        <f t="shared" si="76"/>
        <v>0</v>
      </c>
      <c r="S209">
        <f t="shared" si="77"/>
        <v>0</v>
      </c>
    </row>
    <row r="210" spans="1:19" x14ac:dyDescent="0.25">
      <c r="R210" s="174"/>
    </row>
    <row r="211" spans="1:19" x14ac:dyDescent="0.25">
      <c r="F211" s="186">
        <v>208.23</v>
      </c>
      <c r="R211" s="174"/>
    </row>
    <row r="212" spans="1:19" x14ac:dyDescent="0.25">
      <c r="A212" s="161" t="s">
        <v>524</v>
      </c>
      <c r="B212" s="162" t="s">
        <v>525</v>
      </c>
      <c r="D212" s="161" t="s">
        <v>557</v>
      </c>
      <c r="E212" s="163" t="s">
        <v>475</v>
      </c>
      <c r="F212" s="175">
        <v>60.41</v>
      </c>
      <c r="H212" s="163" t="s">
        <v>527</v>
      </c>
      <c r="I212" s="173"/>
      <c r="J212" s="171"/>
      <c r="K212" s="163">
        <f t="shared" ref="K212:K215" si="80">_xlfn.DAYS(J212,I212)</f>
        <v>0</v>
      </c>
      <c r="L212" s="173">
        <v>41277</v>
      </c>
      <c r="M212" s="171">
        <v>41425</v>
      </c>
      <c r="N212" s="163">
        <f t="shared" ref="N212:N215" si="81">_xlfn.DAYS(M212,L212)</f>
        <v>148</v>
      </c>
      <c r="O212" s="173">
        <v>41288</v>
      </c>
      <c r="P212" s="171">
        <v>41446</v>
      </c>
      <c r="Q212" s="163">
        <f t="shared" ref="Q212:Q215" si="82">_xlfn.DAYS(P212,O212)</f>
        <v>158</v>
      </c>
      <c r="R212" s="174">
        <f t="shared" si="76"/>
        <v>102</v>
      </c>
      <c r="S212">
        <f t="shared" si="77"/>
        <v>148</v>
      </c>
    </row>
    <row r="213" spans="1:19" x14ac:dyDescent="0.25">
      <c r="A213" s="161" t="s">
        <v>524</v>
      </c>
      <c r="B213" s="172" t="s">
        <v>528</v>
      </c>
      <c r="D213" s="161" t="s">
        <v>557</v>
      </c>
      <c r="E213" s="163" t="s">
        <v>475</v>
      </c>
      <c r="F213" s="175">
        <f>F211*G213</f>
        <v>56.222099999999998</v>
      </c>
      <c r="G213" s="182">
        <v>0.27</v>
      </c>
      <c r="H213" s="163" t="s">
        <v>527</v>
      </c>
      <c r="K213" s="163">
        <f t="shared" si="80"/>
        <v>0</v>
      </c>
      <c r="L213" s="173">
        <v>41277</v>
      </c>
      <c r="M213" s="171">
        <v>41349</v>
      </c>
      <c r="N213" s="163">
        <f t="shared" si="81"/>
        <v>72</v>
      </c>
      <c r="Q213" s="163">
        <f t="shared" si="82"/>
        <v>0</v>
      </c>
      <c r="R213" s="174">
        <f t="shared" si="76"/>
        <v>24</v>
      </c>
      <c r="S213">
        <f t="shared" si="77"/>
        <v>0</v>
      </c>
    </row>
    <row r="214" spans="1:19" x14ac:dyDescent="0.25">
      <c r="A214" s="161" t="s">
        <v>524</v>
      </c>
      <c r="B214" s="172" t="s">
        <v>529</v>
      </c>
      <c r="D214" s="161" t="s">
        <v>557</v>
      </c>
      <c r="E214" s="163" t="s">
        <v>475</v>
      </c>
      <c r="F214" s="175">
        <f>F211*G214</f>
        <v>81.209699999999998</v>
      </c>
      <c r="G214" s="182">
        <v>0.39</v>
      </c>
      <c r="H214" s="163" t="s">
        <v>527</v>
      </c>
      <c r="K214" s="163">
        <f t="shared" si="80"/>
        <v>0</v>
      </c>
      <c r="N214" s="163">
        <f t="shared" si="81"/>
        <v>0</v>
      </c>
      <c r="Q214" s="163">
        <f t="shared" si="82"/>
        <v>0</v>
      </c>
      <c r="R214" s="174">
        <f t="shared" si="76"/>
        <v>0</v>
      </c>
      <c r="S214">
        <f t="shared" si="77"/>
        <v>0</v>
      </c>
    </row>
    <row r="215" spans="1:19" x14ac:dyDescent="0.25">
      <c r="A215" s="161" t="s">
        <v>524</v>
      </c>
      <c r="B215" s="172" t="s">
        <v>530</v>
      </c>
      <c r="D215" s="161" t="s">
        <v>557</v>
      </c>
      <c r="E215" s="163" t="s">
        <v>475</v>
      </c>
      <c r="F215" s="175">
        <f>F211*G215</f>
        <v>70.798200000000008</v>
      </c>
      <c r="G215" s="182">
        <v>0.34</v>
      </c>
      <c r="H215" s="163" t="s">
        <v>527</v>
      </c>
      <c r="K215" s="163">
        <f t="shared" si="80"/>
        <v>0</v>
      </c>
      <c r="N215" s="163">
        <f t="shared" si="81"/>
        <v>0</v>
      </c>
      <c r="Q215" s="163">
        <f t="shared" si="82"/>
        <v>0</v>
      </c>
      <c r="R215" s="174">
        <f t="shared" si="76"/>
        <v>0</v>
      </c>
      <c r="S215">
        <f t="shared" si="77"/>
        <v>0</v>
      </c>
    </row>
    <row r="216" spans="1:19" x14ac:dyDescent="0.25">
      <c r="R216" s="174"/>
    </row>
    <row r="217" spans="1:19" x14ac:dyDescent="0.25">
      <c r="A217" s="161" t="s">
        <v>531</v>
      </c>
      <c r="B217" s="162" t="s">
        <v>525</v>
      </c>
      <c r="D217" s="161" t="s">
        <v>557</v>
      </c>
      <c r="E217" s="163" t="s">
        <v>475</v>
      </c>
      <c r="F217" s="175">
        <v>78.430000000000007</v>
      </c>
      <c r="H217" s="163" t="s">
        <v>527</v>
      </c>
      <c r="I217" s="173"/>
      <c r="J217" s="171"/>
      <c r="K217" s="163">
        <f t="shared" ref="K217:K220" si="83">_xlfn.DAYS(J217,I217)</f>
        <v>0</v>
      </c>
      <c r="L217" s="173">
        <v>41303</v>
      </c>
      <c r="M217" s="171">
        <v>41369</v>
      </c>
      <c r="N217" s="163">
        <f t="shared" ref="N217:N220" si="84">_xlfn.DAYS(M217,L217)</f>
        <v>66</v>
      </c>
      <c r="R217" s="174">
        <f t="shared" si="76"/>
        <v>33</v>
      </c>
      <c r="S217">
        <f t="shared" si="77"/>
        <v>33</v>
      </c>
    </row>
    <row r="218" spans="1:19" x14ac:dyDescent="0.25">
      <c r="A218" s="161" t="s">
        <v>531</v>
      </c>
      <c r="B218" s="172" t="s">
        <v>528</v>
      </c>
      <c r="D218" s="161" t="s">
        <v>557</v>
      </c>
      <c r="E218" s="163" t="s">
        <v>475</v>
      </c>
      <c r="F218" s="175">
        <f>F217*G218</f>
        <v>21.176100000000002</v>
      </c>
      <c r="G218" s="182">
        <v>0.27</v>
      </c>
      <c r="H218" s="163" t="s">
        <v>527</v>
      </c>
      <c r="K218" s="163">
        <f t="shared" si="83"/>
        <v>0</v>
      </c>
      <c r="L218" s="173"/>
      <c r="M218" s="171"/>
      <c r="N218" s="163">
        <f t="shared" si="84"/>
        <v>0</v>
      </c>
      <c r="R218" s="174">
        <f t="shared" si="76"/>
        <v>0</v>
      </c>
      <c r="S218">
        <f t="shared" si="77"/>
        <v>0</v>
      </c>
    </row>
    <row r="219" spans="1:19" x14ac:dyDescent="0.25">
      <c r="A219" s="161" t="s">
        <v>531</v>
      </c>
      <c r="B219" s="172" t="s">
        <v>529</v>
      </c>
      <c r="D219" s="161" t="s">
        <v>557</v>
      </c>
      <c r="E219" s="163" t="s">
        <v>475</v>
      </c>
      <c r="F219" s="175">
        <f>F217*G219</f>
        <v>30.587700000000005</v>
      </c>
      <c r="G219" s="182">
        <v>0.39</v>
      </c>
      <c r="H219" s="163" t="s">
        <v>527</v>
      </c>
      <c r="K219" s="163">
        <f t="shared" si="83"/>
        <v>0</v>
      </c>
      <c r="N219" s="163">
        <f t="shared" si="84"/>
        <v>0</v>
      </c>
      <c r="R219" s="174">
        <f t="shared" si="76"/>
        <v>0</v>
      </c>
      <c r="S219">
        <f t="shared" si="77"/>
        <v>0</v>
      </c>
    </row>
    <row r="220" spans="1:19" x14ac:dyDescent="0.25">
      <c r="A220" s="161" t="s">
        <v>531</v>
      </c>
      <c r="B220" s="172" t="s">
        <v>530</v>
      </c>
      <c r="D220" s="161" t="s">
        <v>557</v>
      </c>
      <c r="E220" s="163" t="s">
        <v>475</v>
      </c>
      <c r="F220" s="175">
        <f>F217*G220</f>
        <v>26.666200000000003</v>
      </c>
      <c r="G220" s="182">
        <v>0.34</v>
      </c>
      <c r="H220" s="163" t="s">
        <v>527</v>
      </c>
      <c r="K220" s="163">
        <f t="shared" si="83"/>
        <v>0</v>
      </c>
      <c r="N220" s="163">
        <f t="shared" si="84"/>
        <v>0</v>
      </c>
      <c r="R220" s="174">
        <f t="shared" si="76"/>
        <v>0</v>
      </c>
      <c r="S220">
        <f t="shared" si="77"/>
        <v>0</v>
      </c>
    </row>
    <row r="221" spans="1:19" x14ac:dyDescent="0.25">
      <c r="R221" s="174"/>
    </row>
    <row r="222" spans="1:19" x14ac:dyDescent="0.25">
      <c r="A222" s="161" t="s">
        <v>533</v>
      </c>
      <c r="B222" s="162" t="s">
        <v>525</v>
      </c>
      <c r="D222" s="161" t="s">
        <v>557</v>
      </c>
      <c r="E222" s="163" t="s">
        <v>475</v>
      </c>
      <c r="F222" s="175">
        <v>23.13</v>
      </c>
      <c r="H222" s="163" t="s">
        <v>527</v>
      </c>
      <c r="I222" s="173"/>
      <c r="J222" s="171"/>
      <c r="K222" s="163">
        <f t="shared" ref="K222:K225" si="85">_xlfn.DAYS(J222,I222)</f>
        <v>0</v>
      </c>
      <c r="L222" s="173">
        <v>41325</v>
      </c>
      <c r="M222" s="171">
        <v>41384</v>
      </c>
      <c r="N222" s="163">
        <f t="shared" ref="N222:N225" si="86">_xlfn.DAYS(M222,L222)</f>
        <v>59</v>
      </c>
      <c r="R222" s="174">
        <f t="shared" si="76"/>
        <v>29.5</v>
      </c>
      <c r="S222">
        <f t="shared" si="77"/>
        <v>29.5</v>
      </c>
    </row>
    <row r="223" spans="1:19" x14ac:dyDescent="0.25">
      <c r="A223" s="161" t="s">
        <v>533</v>
      </c>
      <c r="B223" s="172" t="s">
        <v>528</v>
      </c>
      <c r="D223" s="161" t="s">
        <v>557</v>
      </c>
      <c r="E223" s="163" t="s">
        <v>475</v>
      </c>
      <c r="F223" s="175">
        <f>F222*G223</f>
        <v>7.6329000000000002</v>
      </c>
      <c r="G223" s="182">
        <v>0.33</v>
      </c>
      <c r="H223" s="163" t="s">
        <v>527</v>
      </c>
      <c r="K223" s="163">
        <f t="shared" si="85"/>
        <v>0</v>
      </c>
      <c r="L223" s="173"/>
      <c r="M223" s="171"/>
      <c r="N223" s="163">
        <f t="shared" si="86"/>
        <v>0</v>
      </c>
      <c r="R223" s="174">
        <f t="shared" si="76"/>
        <v>0</v>
      </c>
      <c r="S223">
        <f t="shared" si="77"/>
        <v>0</v>
      </c>
    </row>
    <row r="224" spans="1:19" x14ac:dyDescent="0.25">
      <c r="A224" s="161" t="s">
        <v>533</v>
      </c>
      <c r="B224" s="172" t="s">
        <v>529</v>
      </c>
      <c r="D224" s="161" t="s">
        <v>557</v>
      </c>
      <c r="E224" s="163" t="s">
        <v>475</v>
      </c>
      <c r="F224" s="175">
        <f>F222*G224</f>
        <v>7.6329000000000002</v>
      </c>
      <c r="G224" s="182">
        <v>0.33</v>
      </c>
      <c r="H224" s="163" t="s">
        <v>527</v>
      </c>
      <c r="K224" s="163">
        <f t="shared" si="85"/>
        <v>0</v>
      </c>
      <c r="N224" s="163">
        <f t="shared" si="86"/>
        <v>0</v>
      </c>
      <c r="R224" s="174">
        <f t="shared" si="76"/>
        <v>0</v>
      </c>
      <c r="S224">
        <f t="shared" si="77"/>
        <v>0</v>
      </c>
    </row>
    <row r="225" spans="1:19" x14ac:dyDescent="0.25">
      <c r="A225" s="161" t="s">
        <v>533</v>
      </c>
      <c r="B225" s="172" t="s">
        <v>530</v>
      </c>
      <c r="D225" s="161" t="s">
        <v>557</v>
      </c>
      <c r="E225" s="163" t="s">
        <v>475</v>
      </c>
      <c r="F225" s="175">
        <f>F222*G225</f>
        <v>7.6329000000000002</v>
      </c>
      <c r="G225" s="182">
        <v>0.33</v>
      </c>
      <c r="H225" s="163" t="s">
        <v>527</v>
      </c>
      <c r="K225" s="163">
        <f t="shared" si="85"/>
        <v>0</v>
      </c>
      <c r="N225" s="163">
        <f t="shared" si="86"/>
        <v>0</v>
      </c>
      <c r="R225" s="174">
        <f t="shared" si="76"/>
        <v>0</v>
      </c>
      <c r="S225">
        <f t="shared" si="77"/>
        <v>0</v>
      </c>
    </row>
    <row r="226" spans="1:19" x14ac:dyDescent="0.25">
      <c r="R226" s="174"/>
    </row>
    <row r="227" spans="1:19" x14ac:dyDescent="0.25">
      <c r="A227" s="161" t="s">
        <v>535</v>
      </c>
      <c r="B227" s="162" t="s">
        <v>525</v>
      </c>
      <c r="D227" s="161" t="s">
        <v>557</v>
      </c>
      <c r="E227" s="163" t="s">
        <v>475</v>
      </c>
      <c r="F227" s="175">
        <v>23.13</v>
      </c>
      <c r="H227" s="163" t="s">
        <v>527</v>
      </c>
      <c r="I227" s="173"/>
      <c r="J227" s="171"/>
      <c r="K227" s="163">
        <f t="shared" ref="K227:K230" si="87">_xlfn.DAYS(J227,I227)</f>
        <v>0</v>
      </c>
      <c r="L227" s="173">
        <v>41340</v>
      </c>
      <c r="M227" s="171">
        <v>41396</v>
      </c>
      <c r="N227" s="163">
        <f t="shared" ref="N227:N230" si="88">_xlfn.DAYS(M227,L227)</f>
        <v>56</v>
      </c>
      <c r="R227" s="174">
        <f t="shared" si="76"/>
        <v>28</v>
      </c>
      <c r="S227">
        <f t="shared" si="77"/>
        <v>28</v>
      </c>
    </row>
    <row r="228" spans="1:19" x14ac:dyDescent="0.25">
      <c r="A228" s="161" t="s">
        <v>535</v>
      </c>
      <c r="B228" s="172" t="s">
        <v>528</v>
      </c>
      <c r="D228" s="161" t="s">
        <v>557</v>
      </c>
      <c r="E228" s="163" t="s">
        <v>475</v>
      </c>
      <c r="F228" s="175">
        <f>F227*G228</f>
        <v>7.6329000000000002</v>
      </c>
      <c r="G228" s="182">
        <v>0.33</v>
      </c>
      <c r="H228" s="163" t="s">
        <v>527</v>
      </c>
      <c r="K228" s="163">
        <f t="shared" si="87"/>
        <v>0</v>
      </c>
      <c r="L228" s="173"/>
      <c r="M228" s="171"/>
      <c r="N228" s="163">
        <f t="shared" si="88"/>
        <v>0</v>
      </c>
      <c r="R228" s="174">
        <f t="shared" si="76"/>
        <v>0</v>
      </c>
      <c r="S228">
        <f t="shared" si="77"/>
        <v>0</v>
      </c>
    </row>
    <row r="229" spans="1:19" x14ac:dyDescent="0.25">
      <c r="A229" s="161" t="s">
        <v>535</v>
      </c>
      <c r="B229" s="172" t="s">
        <v>529</v>
      </c>
      <c r="D229" s="161" t="s">
        <v>557</v>
      </c>
      <c r="E229" s="163" t="s">
        <v>475</v>
      </c>
      <c r="F229" s="175">
        <f>F227*G229</f>
        <v>7.6329000000000002</v>
      </c>
      <c r="G229" s="182">
        <v>0.33</v>
      </c>
      <c r="H229" s="163" t="s">
        <v>527</v>
      </c>
      <c r="K229" s="163">
        <f t="shared" si="87"/>
        <v>0</v>
      </c>
      <c r="N229" s="163">
        <f t="shared" si="88"/>
        <v>0</v>
      </c>
      <c r="R229" s="174">
        <f t="shared" si="76"/>
        <v>0</v>
      </c>
      <c r="S229">
        <f t="shared" si="77"/>
        <v>0</v>
      </c>
    </row>
    <row r="230" spans="1:19" x14ac:dyDescent="0.25">
      <c r="A230" s="161" t="s">
        <v>535</v>
      </c>
      <c r="B230" s="172" t="s">
        <v>530</v>
      </c>
      <c r="D230" s="161" t="s">
        <v>557</v>
      </c>
      <c r="E230" s="163" t="s">
        <v>475</v>
      </c>
      <c r="F230" s="175">
        <f>F227*G230</f>
        <v>7.6329000000000002</v>
      </c>
      <c r="G230" s="182">
        <v>0.33</v>
      </c>
      <c r="H230" s="163" t="s">
        <v>527</v>
      </c>
      <c r="K230" s="163">
        <f t="shared" si="87"/>
        <v>0</v>
      </c>
      <c r="N230" s="163">
        <f t="shared" si="88"/>
        <v>0</v>
      </c>
      <c r="R230" s="174">
        <f t="shared" si="76"/>
        <v>0</v>
      </c>
      <c r="S230">
        <f t="shared" si="77"/>
        <v>0</v>
      </c>
    </row>
    <row r="231" spans="1:19" x14ac:dyDescent="0.25">
      <c r="R231" s="174"/>
    </row>
    <row r="232" spans="1:19" x14ac:dyDescent="0.25">
      <c r="A232" s="161" t="s">
        <v>537</v>
      </c>
      <c r="B232" s="162" t="s">
        <v>525</v>
      </c>
      <c r="D232" s="161" t="s">
        <v>557</v>
      </c>
      <c r="E232" s="163" t="s">
        <v>475</v>
      </c>
      <c r="F232" s="175">
        <v>23.13</v>
      </c>
      <c r="H232" s="163" t="s">
        <v>527</v>
      </c>
      <c r="I232" s="173"/>
      <c r="J232" s="171"/>
      <c r="K232" s="163">
        <f t="shared" ref="K232:K235" si="89">_xlfn.DAYS(J232,I232)</f>
        <v>0</v>
      </c>
      <c r="L232" s="173">
        <v>41372</v>
      </c>
      <c r="M232" s="171">
        <v>41425</v>
      </c>
      <c r="N232" s="163">
        <f t="shared" ref="N232:N235" si="90">_xlfn.DAYS(M232,L232)</f>
        <v>53</v>
      </c>
      <c r="R232" s="174">
        <f t="shared" si="76"/>
        <v>26.5</v>
      </c>
      <c r="S232">
        <f t="shared" si="77"/>
        <v>26.5</v>
      </c>
    </row>
    <row r="233" spans="1:19" x14ac:dyDescent="0.25">
      <c r="A233" s="161" t="s">
        <v>537</v>
      </c>
      <c r="B233" s="172" t="s">
        <v>528</v>
      </c>
      <c r="D233" s="161" t="s">
        <v>557</v>
      </c>
      <c r="E233" s="163" t="s">
        <v>475</v>
      </c>
      <c r="F233" s="175">
        <f>F232*G233</f>
        <v>7.6329000000000002</v>
      </c>
      <c r="G233" s="182">
        <v>0.33</v>
      </c>
      <c r="H233" s="163" t="s">
        <v>527</v>
      </c>
      <c r="K233" s="163">
        <f t="shared" si="89"/>
        <v>0</v>
      </c>
      <c r="L233" s="173"/>
      <c r="M233" s="171"/>
      <c r="N233" s="163">
        <f t="shared" si="90"/>
        <v>0</v>
      </c>
      <c r="R233" s="174">
        <f t="shared" si="76"/>
        <v>0</v>
      </c>
      <c r="S233">
        <f t="shared" si="77"/>
        <v>0</v>
      </c>
    </row>
    <row r="234" spans="1:19" x14ac:dyDescent="0.25">
      <c r="A234" s="161" t="s">
        <v>537</v>
      </c>
      <c r="B234" s="172" t="s">
        <v>529</v>
      </c>
      <c r="D234" s="161" t="s">
        <v>557</v>
      </c>
      <c r="E234" s="163" t="s">
        <v>475</v>
      </c>
      <c r="F234" s="175">
        <f>F232*G234</f>
        <v>7.6329000000000002</v>
      </c>
      <c r="G234" s="182">
        <v>0.33</v>
      </c>
      <c r="H234" s="163" t="s">
        <v>527</v>
      </c>
      <c r="K234" s="163">
        <f t="shared" si="89"/>
        <v>0</v>
      </c>
      <c r="N234" s="163">
        <f t="shared" si="90"/>
        <v>0</v>
      </c>
      <c r="R234" s="174">
        <f t="shared" si="76"/>
        <v>0</v>
      </c>
      <c r="S234">
        <f t="shared" si="77"/>
        <v>0</v>
      </c>
    </row>
    <row r="235" spans="1:19" x14ac:dyDescent="0.25">
      <c r="A235" s="161" t="s">
        <v>537</v>
      </c>
      <c r="B235" s="172" t="s">
        <v>530</v>
      </c>
      <c r="D235" s="161" t="s">
        <v>557</v>
      </c>
      <c r="E235" s="163" t="s">
        <v>475</v>
      </c>
      <c r="F235" s="175">
        <f>F232*G235</f>
        <v>7.6329000000000002</v>
      </c>
      <c r="G235" s="182">
        <v>0.33</v>
      </c>
      <c r="H235" s="163" t="s">
        <v>527</v>
      </c>
      <c r="K235" s="163">
        <f t="shared" si="89"/>
        <v>0</v>
      </c>
      <c r="N235" s="163">
        <f t="shared" si="90"/>
        <v>0</v>
      </c>
      <c r="R235" s="174">
        <f t="shared" si="76"/>
        <v>0</v>
      </c>
      <c r="S235">
        <f t="shared" si="77"/>
        <v>0</v>
      </c>
    </row>
    <row r="236" spans="1:19" x14ac:dyDescent="0.25">
      <c r="R236" s="174"/>
    </row>
    <row r="237" spans="1:19" x14ac:dyDescent="0.25">
      <c r="F237" s="186">
        <v>15555.76</v>
      </c>
      <c r="R237" s="174"/>
    </row>
    <row r="238" spans="1:19" x14ac:dyDescent="0.25">
      <c r="A238" s="161" t="s">
        <v>524</v>
      </c>
      <c r="B238" s="162" t="s">
        <v>525</v>
      </c>
      <c r="D238" s="161" t="s">
        <v>549</v>
      </c>
      <c r="E238" s="163" t="s">
        <v>558</v>
      </c>
      <c r="F238" s="175">
        <v>1166.68</v>
      </c>
      <c r="H238" s="163" t="s">
        <v>542</v>
      </c>
      <c r="I238" s="173">
        <v>41407</v>
      </c>
      <c r="J238" s="171">
        <v>41536</v>
      </c>
      <c r="K238" s="163">
        <f t="shared" ref="K238:K241" si="91">_xlfn.DAYS(J238,I238)</f>
        <v>129</v>
      </c>
      <c r="L238" s="173">
        <v>41351</v>
      </c>
      <c r="M238" s="171">
        <v>41489</v>
      </c>
      <c r="N238" s="163">
        <f t="shared" ref="N238:N241" si="92">_xlfn.DAYS(M238,L238)</f>
        <v>138</v>
      </c>
      <c r="O238" s="173">
        <v>41393</v>
      </c>
      <c r="P238" s="171">
        <v>41513</v>
      </c>
      <c r="Q238" s="163">
        <f t="shared" ref="Q238:Q241" si="93">_xlfn.DAYS(P238,O238)</f>
        <v>120</v>
      </c>
      <c r="R238" s="174">
        <f t="shared" si="76"/>
        <v>129</v>
      </c>
      <c r="S238">
        <f t="shared" si="77"/>
        <v>129</v>
      </c>
    </row>
    <row r="239" spans="1:19" x14ac:dyDescent="0.25">
      <c r="A239" s="161" t="s">
        <v>524</v>
      </c>
      <c r="B239" s="172" t="s">
        <v>528</v>
      </c>
      <c r="D239" s="161" t="s">
        <v>549</v>
      </c>
      <c r="E239" s="163" t="s">
        <v>558</v>
      </c>
      <c r="F239" s="175">
        <f>F237*G239</f>
        <v>4200.0552000000007</v>
      </c>
      <c r="G239" s="182">
        <v>0.27</v>
      </c>
      <c r="H239" s="163" t="s">
        <v>542</v>
      </c>
      <c r="K239" s="163">
        <f t="shared" si="91"/>
        <v>0</v>
      </c>
      <c r="L239" s="173">
        <v>41351</v>
      </c>
      <c r="M239" s="171">
        <v>41363</v>
      </c>
      <c r="N239" s="163">
        <f t="shared" si="92"/>
        <v>12</v>
      </c>
      <c r="O239" s="173">
        <v>41459</v>
      </c>
      <c r="P239" s="171">
        <v>41479</v>
      </c>
      <c r="Q239" s="163">
        <f t="shared" si="93"/>
        <v>20</v>
      </c>
      <c r="R239" s="174">
        <f t="shared" si="76"/>
        <v>10.666666666666666</v>
      </c>
      <c r="S239">
        <f t="shared" si="77"/>
        <v>12</v>
      </c>
    </row>
    <row r="240" spans="1:19" x14ac:dyDescent="0.25">
      <c r="A240" s="161" t="s">
        <v>524</v>
      </c>
      <c r="B240" s="172" t="s">
        <v>529</v>
      </c>
      <c r="D240" s="161" t="s">
        <v>549</v>
      </c>
      <c r="E240" s="163" t="s">
        <v>558</v>
      </c>
      <c r="F240" s="175">
        <f>F237*G240</f>
        <v>6066.7464</v>
      </c>
      <c r="G240" s="182">
        <v>0.39</v>
      </c>
      <c r="H240" s="163" t="s">
        <v>542</v>
      </c>
      <c r="K240" s="163">
        <f t="shared" si="91"/>
        <v>0</v>
      </c>
      <c r="N240" s="163">
        <f t="shared" si="92"/>
        <v>0</v>
      </c>
      <c r="Q240" s="163">
        <f t="shared" si="93"/>
        <v>0</v>
      </c>
      <c r="R240" s="174">
        <f t="shared" si="76"/>
        <v>0</v>
      </c>
      <c r="S240">
        <f t="shared" si="77"/>
        <v>0</v>
      </c>
    </row>
    <row r="241" spans="1:19" x14ac:dyDescent="0.25">
      <c r="A241" s="161" t="s">
        <v>524</v>
      </c>
      <c r="B241" s="172" t="s">
        <v>530</v>
      </c>
      <c r="D241" s="161" t="s">
        <v>549</v>
      </c>
      <c r="E241" s="163" t="s">
        <v>558</v>
      </c>
      <c r="F241" s="175">
        <f>F237*G241</f>
        <v>5288.9584000000004</v>
      </c>
      <c r="G241" s="182">
        <v>0.34</v>
      </c>
      <c r="H241" s="163" t="s">
        <v>542</v>
      </c>
      <c r="K241" s="163">
        <f t="shared" si="91"/>
        <v>0</v>
      </c>
      <c r="N241" s="163">
        <f t="shared" si="92"/>
        <v>0</v>
      </c>
      <c r="Q241" s="163">
        <f t="shared" si="93"/>
        <v>0</v>
      </c>
      <c r="R241" s="174">
        <f t="shared" si="76"/>
        <v>0</v>
      </c>
      <c r="S241">
        <f t="shared" si="77"/>
        <v>0</v>
      </c>
    </row>
    <row r="242" spans="1:19" x14ac:dyDescent="0.25">
      <c r="R242" s="174"/>
    </row>
    <row r="243" spans="1:19" x14ac:dyDescent="0.25">
      <c r="A243" s="161" t="s">
        <v>531</v>
      </c>
      <c r="B243" s="162" t="s">
        <v>525</v>
      </c>
      <c r="D243" s="161" t="s">
        <v>549</v>
      </c>
      <c r="E243" s="163" t="s">
        <v>558</v>
      </c>
      <c r="F243" s="175">
        <v>2722.26</v>
      </c>
      <c r="H243" s="163" t="s">
        <v>542</v>
      </c>
      <c r="I243" s="173"/>
      <c r="J243" s="171"/>
      <c r="K243" s="163">
        <f t="shared" ref="K243:K246" si="94">_xlfn.DAYS(J243,I243)</f>
        <v>0</v>
      </c>
      <c r="L243" s="173">
        <v>41407</v>
      </c>
      <c r="M243" s="171">
        <v>41468</v>
      </c>
      <c r="N243" s="163">
        <f t="shared" ref="N243:N246" si="95">_xlfn.DAYS(M243,L243)</f>
        <v>61</v>
      </c>
      <c r="O243" s="173">
        <v>41437</v>
      </c>
      <c r="P243" s="171">
        <v>41478</v>
      </c>
      <c r="Q243" s="163">
        <f t="shared" ref="Q243:Q246" si="96">_xlfn.DAYS(P243,O243)</f>
        <v>41</v>
      </c>
      <c r="R243" s="174">
        <f t="shared" si="76"/>
        <v>34</v>
      </c>
      <c r="S243">
        <f t="shared" si="77"/>
        <v>41</v>
      </c>
    </row>
    <row r="244" spans="1:19" x14ac:dyDescent="0.25">
      <c r="A244" s="161" t="s">
        <v>531</v>
      </c>
      <c r="B244" s="172" t="s">
        <v>528</v>
      </c>
      <c r="D244" s="161" t="s">
        <v>549</v>
      </c>
      <c r="E244" s="163" t="s">
        <v>558</v>
      </c>
      <c r="F244" s="175">
        <f>F243*G244</f>
        <v>735.01020000000005</v>
      </c>
      <c r="G244" s="182">
        <v>0.27</v>
      </c>
      <c r="H244" s="163" t="s">
        <v>542</v>
      </c>
      <c r="K244" s="163">
        <f t="shared" si="94"/>
        <v>0</v>
      </c>
      <c r="L244" s="173"/>
      <c r="M244" s="171"/>
      <c r="N244" s="163">
        <f t="shared" si="95"/>
        <v>0</v>
      </c>
      <c r="Q244" s="163">
        <f t="shared" si="96"/>
        <v>0</v>
      </c>
      <c r="R244" s="174">
        <f t="shared" si="76"/>
        <v>0</v>
      </c>
      <c r="S244">
        <f t="shared" si="77"/>
        <v>0</v>
      </c>
    </row>
    <row r="245" spans="1:19" x14ac:dyDescent="0.25">
      <c r="A245" s="161" t="s">
        <v>531</v>
      </c>
      <c r="B245" s="172" t="s">
        <v>529</v>
      </c>
      <c r="D245" s="161" t="s">
        <v>549</v>
      </c>
      <c r="E245" s="163" t="s">
        <v>558</v>
      </c>
      <c r="F245" s="175">
        <f>F243*G245</f>
        <v>1061.6814000000002</v>
      </c>
      <c r="G245" s="182">
        <v>0.39</v>
      </c>
      <c r="H245" s="163" t="s">
        <v>542</v>
      </c>
      <c r="K245" s="163">
        <f t="shared" si="94"/>
        <v>0</v>
      </c>
      <c r="N245" s="163">
        <f t="shared" si="95"/>
        <v>0</v>
      </c>
      <c r="Q245" s="163">
        <f t="shared" si="96"/>
        <v>0</v>
      </c>
      <c r="R245" s="174">
        <f t="shared" si="76"/>
        <v>0</v>
      </c>
      <c r="S245">
        <f t="shared" si="77"/>
        <v>0</v>
      </c>
    </row>
    <row r="246" spans="1:19" x14ac:dyDescent="0.25">
      <c r="A246" s="161" t="s">
        <v>531</v>
      </c>
      <c r="B246" s="172" t="s">
        <v>530</v>
      </c>
      <c r="D246" s="161" t="s">
        <v>549</v>
      </c>
      <c r="E246" s="163" t="s">
        <v>558</v>
      </c>
      <c r="F246" s="175">
        <f>F243*G246</f>
        <v>925.56840000000011</v>
      </c>
      <c r="G246" s="182">
        <v>0.34</v>
      </c>
      <c r="H246" s="163" t="s">
        <v>542</v>
      </c>
      <c r="K246" s="163">
        <f t="shared" si="94"/>
        <v>0</v>
      </c>
      <c r="N246" s="163">
        <f t="shared" si="95"/>
        <v>0</v>
      </c>
      <c r="Q246" s="163">
        <f t="shared" si="96"/>
        <v>0</v>
      </c>
      <c r="R246" s="174">
        <f t="shared" si="76"/>
        <v>0</v>
      </c>
      <c r="S246">
        <f t="shared" si="77"/>
        <v>0</v>
      </c>
    </row>
    <row r="247" spans="1:19" x14ac:dyDescent="0.25">
      <c r="R247" s="174"/>
    </row>
    <row r="248" spans="1:19" x14ac:dyDescent="0.25">
      <c r="A248" s="161" t="s">
        <v>533</v>
      </c>
      <c r="B248" s="162" t="s">
        <v>525</v>
      </c>
      <c r="D248" s="161" t="s">
        <v>549</v>
      </c>
      <c r="E248" s="163" t="s">
        <v>558</v>
      </c>
      <c r="F248" s="175">
        <f>F237/4</f>
        <v>3888.94</v>
      </c>
      <c r="H248" s="163" t="s">
        <v>542</v>
      </c>
      <c r="I248" s="173"/>
      <c r="J248" s="171"/>
      <c r="K248" s="163">
        <f t="shared" ref="K248:K251" si="97">_xlfn.DAYS(J248,I248)</f>
        <v>0</v>
      </c>
      <c r="L248" s="173">
        <v>41414</v>
      </c>
      <c r="M248" s="171">
        <v>41479</v>
      </c>
      <c r="N248" s="163">
        <f t="shared" ref="N248:N251" si="98">_xlfn.DAYS(M248,L248)</f>
        <v>65</v>
      </c>
      <c r="O248" s="173">
        <v>41393</v>
      </c>
      <c r="P248" s="171">
        <v>41449</v>
      </c>
      <c r="Q248" s="163">
        <f t="shared" ref="Q248:Q251" si="99">_xlfn.DAYS(P248,O248)</f>
        <v>56</v>
      </c>
      <c r="R248" s="174">
        <f t="shared" si="76"/>
        <v>40.333333333333336</v>
      </c>
      <c r="S248">
        <f t="shared" si="77"/>
        <v>56</v>
      </c>
    </row>
    <row r="249" spans="1:19" x14ac:dyDescent="0.25">
      <c r="A249" s="161" t="s">
        <v>533</v>
      </c>
      <c r="B249" s="172" t="s">
        <v>528</v>
      </c>
      <c r="D249" s="161" t="s">
        <v>549</v>
      </c>
      <c r="E249" s="163" t="s">
        <v>558</v>
      </c>
      <c r="F249" s="175">
        <f>F248*G249</f>
        <v>1127.7926</v>
      </c>
      <c r="G249" s="182">
        <v>0.28999999999999998</v>
      </c>
      <c r="H249" s="163" t="s">
        <v>542</v>
      </c>
      <c r="K249" s="163">
        <f t="shared" si="97"/>
        <v>0</v>
      </c>
      <c r="L249" s="173"/>
      <c r="M249" s="171"/>
      <c r="N249" s="163">
        <f t="shared" si="98"/>
        <v>0</v>
      </c>
      <c r="Q249" s="163">
        <f t="shared" si="99"/>
        <v>0</v>
      </c>
      <c r="R249" s="174">
        <f t="shared" si="76"/>
        <v>0</v>
      </c>
      <c r="S249">
        <f t="shared" si="77"/>
        <v>0</v>
      </c>
    </row>
    <row r="250" spans="1:19" x14ac:dyDescent="0.25">
      <c r="A250" s="161" t="s">
        <v>533</v>
      </c>
      <c r="B250" s="172" t="s">
        <v>529</v>
      </c>
      <c r="D250" s="161" t="s">
        <v>549</v>
      </c>
      <c r="E250" s="163" t="s">
        <v>558</v>
      </c>
      <c r="F250" s="175">
        <f>F248*G250</f>
        <v>1361.1289999999999</v>
      </c>
      <c r="G250" s="182">
        <v>0.35</v>
      </c>
      <c r="H250" s="163" t="s">
        <v>542</v>
      </c>
      <c r="K250" s="163">
        <f t="shared" si="97"/>
        <v>0</v>
      </c>
      <c r="N250" s="163">
        <f t="shared" si="98"/>
        <v>0</v>
      </c>
      <c r="Q250" s="163">
        <f t="shared" si="99"/>
        <v>0</v>
      </c>
      <c r="R250" s="174">
        <f t="shared" si="76"/>
        <v>0</v>
      </c>
      <c r="S250">
        <f t="shared" si="77"/>
        <v>0</v>
      </c>
    </row>
    <row r="251" spans="1:19" x14ac:dyDescent="0.25">
      <c r="A251" s="161" t="s">
        <v>533</v>
      </c>
      <c r="B251" s="172" t="s">
        <v>530</v>
      </c>
      <c r="D251" s="161" t="s">
        <v>549</v>
      </c>
      <c r="E251" s="163" t="s">
        <v>558</v>
      </c>
      <c r="F251" s="175">
        <f>F248*G251</f>
        <v>1400.0183999999999</v>
      </c>
      <c r="G251" s="182">
        <v>0.36</v>
      </c>
      <c r="H251" s="163" t="s">
        <v>542</v>
      </c>
      <c r="K251" s="163">
        <f t="shared" si="97"/>
        <v>0</v>
      </c>
      <c r="N251" s="163">
        <f t="shared" si="98"/>
        <v>0</v>
      </c>
      <c r="Q251" s="163">
        <f t="shared" si="99"/>
        <v>0</v>
      </c>
      <c r="R251" s="174">
        <f t="shared" si="76"/>
        <v>0</v>
      </c>
      <c r="S251">
        <f t="shared" si="77"/>
        <v>0</v>
      </c>
    </row>
    <row r="252" spans="1:19" x14ac:dyDescent="0.25">
      <c r="R252" s="174"/>
    </row>
    <row r="253" spans="1:19" x14ac:dyDescent="0.25">
      <c r="A253" s="161" t="s">
        <v>535</v>
      </c>
      <c r="B253" s="162" t="s">
        <v>525</v>
      </c>
      <c r="D253" s="161" t="s">
        <v>549</v>
      </c>
      <c r="E253" s="163" t="s">
        <v>558</v>
      </c>
      <c r="F253" s="175">
        <v>3888.94</v>
      </c>
      <c r="H253" s="163" t="s">
        <v>542</v>
      </c>
      <c r="I253" s="173"/>
      <c r="J253" s="171"/>
      <c r="K253" s="163">
        <f t="shared" ref="K253:K256" si="100">_xlfn.DAYS(J253,I253)</f>
        <v>0</v>
      </c>
      <c r="L253" s="173">
        <v>41424</v>
      </c>
      <c r="M253" s="171">
        <v>41489</v>
      </c>
      <c r="N253" s="163">
        <f t="shared" ref="N253:N256" si="101">_xlfn.DAYS(M253,L253)</f>
        <v>65</v>
      </c>
      <c r="O253" s="173">
        <v>41428</v>
      </c>
      <c r="P253" s="171">
        <v>41480</v>
      </c>
      <c r="Q253" s="163">
        <f t="shared" ref="Q253:Q256" si="102">_xlfn.DAYS(P253,O253)</f>
        <v>52</v>
      </c>
      <c r="R253" s="174">
        <f t="shared" si="76"/>
        <v>39</v>
      </c>
      <c r="S253">
        <f t="shared" si="77"/>
        <v>52</v>
      </c>
    </row>
    <row r="254" spans="1:19" x14ac:dyDescent="0.25">
      <c r="A254" s="161" t="s">
        <v>535</v>
      </c>
      <c r="B254" s="172" t="s">
        <v>528</v>
      </c>
      <c r="D254" s="161" t="s">
        <v>549</v>
      </c>
      <c r="E254" s="163" t="s">
        <v>558</v>
      </c>
      <c r="F254" s="175">
        <f>F253*G254</f>
        <v>1127.7926</v>
      </c>
      <c r="G254" s="182">
        <v>0.28999999999999998</v>
      </c>
      <c r="H254" s="163" t="s">
        <v>542</v>
      </c>
      <c r="K254" s="163">
        <f t="shared" si="100"/>
        <v>0</v>
      </c>
      <c r="L254" s="173"/>
      <c r="M254" s="171"/>
      <c r="N254" s="163">
        <f t="shared" si="101"/>
        <v>0</v>
      </c>
      <c r="Q254" s="163">
        <f t="shared" si="102"/>
        <v>0</v>
      </c>
      <c r="R254" s="174">
        <f t="shared" si="76"/>
        <v>0</v>
      </c>
      <c r="S254">
        <f t="shared" si="77"/>
        <v>0</v>
      </c>
    </row>
    <row r="255" spans="1:19" x14ac:dyDescent="0.25">
      <c r="A255" s="161" t="s">
        <v>535</v>
      </c>
      <c r="B255" s="172" t="s">
        <v>529</v>
      </c>
      <c r="D255" s="161" t="s">
        <v>549</v>
      </c>
      <c r="E255" s="163" t="s">
        <v>558</v>
      </c>
      <c r="F255" s="175">
        <f>F253*G255</f>
        <v>1361.1289999999999</v>
      </c>
      <c r="G255" s="182">
        <v>0.35</v>
      </c>
      <c r="H255" s="163" t="s">
        <v>542</v>
      </c>
      <c r="K255" s="163">
        <f t="shared" si="100"/>
        <v>0</v>
      </c>
      <c r="N255" s="163">
        <f t="shared" si="101"/>
        <v>0</v>
      </c>
      <c r="Q255" s="163">
        <f t="shared" si="102"/>
        <v>0</v>
      </c>
      <c r="R255" s="174">
        <f t="shared" si="76"/>
        <v>0</v>
      </c>
      <c r="S255">
        <f t="shared" si="77"/>
        <v>0</v>
      </c>
    </row>
    <row r="256" spans="1:19" x14ac:dyDescent="0.25">
      <c r="A256" s="161" t="s">
        <v>535</v>
      </c>
      <c r="B256" s="172" t="s">
        <v>530</v>
      </c>
      <c r="D256" s="161" t="s">
        <v>549</v>
      </c>
      <c r="E256" s="163" t="s">
        <v>558</v>
      </c>
      <c r="F256" s="175">
        <f>F253*G256</f>
        <v>1400.0183999999999</v>
      </c>
      <c r="G256" s="182">
        <v>0.36</v>
      </c>
      <c r="H256" s="163" t="s">
        <v>542</v>
      </c>
      <c r="K256" s="163">
        <f t="shared" si="100"/>
        <v>0</v>
      </c>
      <c r="N256" s="163">
        <f t="shared" si="101"/>
        <v>0</v>
      </c>
      <c r="Q256" s="163">
        <f t="shared" si="102"/>
        <v>0</v>
      </c>
      <c r="R256" s="174">
        <f t="shared" si="76"/>
        <v>0</v>
      </c>
      <c r="S256">
        <f t="shared" si="77"/>
        <v>0</v>
      </c>
    </row>
    <row r="257" spans="1:19" x14ac:dyDescent="0.25">
      <c r="R257" s="174"/>
    </row>
    <row r="258" spans="1:19" x14ac:dyDescent="0.25">
      <c r="A258" s="161" t="s">
        <v>537</v>
      </c>
      <c r="B258" s="162" t="s">
        <v>525</v>
      </c>
      <c r="D258" s="161" t="s">
        <v>549</v>
      </c>
      <c r="E258" s="163" t="s">
        <v>558</v>
      </c>
      <c r="F258" s="175">
        <v>3888.94</v>
      </c>
      <c r="H258" s="163" t="s">
        <v>542</v>
      </c>
      <c r="I258" s="173"/>
      <c r="J258" s="171"/>
      <c r="K258" s="163">
        <f t="shared" ref="K258:K261" si="103">_xlfn.DAYS(J258,I258)</f>
        <v>0</v>
      </c>
      <c r="L258" s="173">
        <v>41424</v>
      </c>
      <c r="M258" s="171">
        <v>41489</v>
      </c>
      <c r="N258" s="163">
        <f t="shared" ref="N258:N261" si="104">_xlfn.DAYS(M258,L258)</f>
        <v>65</v>
      </c>
      <c r="O258" s="173">
        <v>41456</v>
      </c>
      <c r="P258" s="171">
        <v>41513</v>
      </c>
      <c r="Q258" s="163">
        <f t="shared" ref="Q258:Q261" si="105">_xlfn.DAYS(P258,O258)</f>
        <v>57</v>
      </c>
      <c r="R258" s="174">
        <f t="shared" si="76"/>
        <v>40.666666666666664</v>
      </c>
      <c r="S258">
        <f t="shared" si="77"/>
        <v>57</v>
      </c>
    </row>
    <row r="259" spans="1:19" x14ac:dyDescent="0.25">
      <c r="A259" s="161" t="s">
        <v>537</v>
      </c>
      <c r="B259" s="172" t="s">
        <v>528</v>
      </c>
      <c r="D259" s="161" t="s">
        <v>549</v>
      </c>
      <c r="E259" s="163" t="s">
        <v>558</v>
      </c>
      <c r="F259" s="175">
        <f>F258*G259</f>
        <v>1127.7926</v>
      </c>
      <c r="G259" s="182">
        <v>0.28999999999999998</v>
      </c>
      <c r="H259" s="163" t="s">
        <v>542</v>
      </c>
      <c r="K259" s="163">
        <f t="shared" si="103"/>
        <v>0</v>
      </c>
      <c r="L259" s="173"/>
      <c r="M259" s="171"/>
      <c r="N259" s="163">
        <f t="shared" si="104"/>
        <v>0</v>
      </c>
      <c r="Q259" s="163">
        <f t="shared" si="105"/>
        <v>0</v>
      </c>
      <c r="R259" s="174">
        <f t="shared" si="76"/>
        <v>0</v>
      </c>
      <c r="S259">
        <f t="shared" si="77"/>
        <v>0</v>
      </c>
    </row>
    <row r="260" spans="1:19" x14ac:dyDescent="0.25">
      <c r="A260" s="161" t="s">
        <v>537</v>
      </c>
      <c r="B260" s="172" t="s">
        <v>529</v>
      </c>
      <c r="D260" s="161" t="s">
        <v>549</v>
      </c>
      <c r="E260" s="163" t="s">
        <v>558</v>
      </c>
      <c r="F260" s="175">
        <f>F258*G260</f>
        <v>1361.1289999999999</v>
      </c>
      <c r="G260" s="182">
        <v>0.35</v>
      </c>
      <c r="H260" s="163" t="s">
        <v>542</v>
      </c>
      <c r="K260" s="163">
        <f t="shared" si="103"/>
        <v>0</v>
      </c>
      <c r="N260" s="163">
        <f t="shared" si="104"/>
        <v>0</v>
      </c>
      <c r="Q260" s="163">
        <f t="shared" si="105"/>
        <v>0</v>
      </c>
      <c r="R260" s="174">
        <f t="shared" si="76"/>
        <v>0</v>
      </c>
      <c r="S260">
        <f t="shared" si="77"/>
        <v>0</v>
      </c>
    </row>
    <row r="261" spans="1:19" x14ac:dyDescent="0.25">
      <c r="A261" s="161" t="s">
        <v>537</v>
      </c>
      <c r="B261" s="172" t="s">
        <v>530</v>
      </c>
      <c r="D261" s="161" t="s">
        <v>549</v>
      </c>
      <c r="E261" s="163" t="s">
        <v>558</v>
      </c>
      <c r="F261" s="175">
        <f>F258*G261</f>
        <v>1400.0183999999999</v>
      </c>
      <c r="G261" s="182">
        <v>0.36</v>
      </c>
      <c r="H261" s="163" t="s">
        <v>542</v>
      </c>
      <c r="K261" s="163">
        <f t="shared" si="103"/>
        <v>0</v>
      </c>
      <c r="N261" s="163">
        <f t="shared" si="104"/>
        <v>0</v>
      </c>
      <c r="Q261" s="163">
        <f t="shared" si="105"/>
        <v>0</v>
      </c>
      <c r="R261" s="174">
        <f t="shared" si="76"/>
        <v>0</v>
      </c>
      <c r="S261">
        <f t="shared" si="77"/>
        <v>0</v>
      </c>
    </row>
    <row r="262" spans="1:19" x14ac:dyDescent="0.25">
      <c r="R262" s="174"/>
    </row>
    <row r="263" spans="1:19" x14ac:dyDescent="0.25">
      <c r="F263" s="186">
        <v>2308.1999999999998</v>
      </c>
      <c r="R263" s="174"/>
    </row>
    <row r="264" spans="1:19" x14ac:dyDescent="0.25">
      <c r="A264" s="161" t="s">
        <v>524</v>
      </c>
      <c r="B264" s="162" t="s">
        <v>525</v>
      </c>
      <c r="D264" s="161" t="s">
        <v>549</v>
      </c>
      <c r="E264" s="163" t="s">
        <v>480</v>
      </c>
      <c r="F264" s="175">
        <f>F263/5</f>
        <v>461.64</v>
      </c>
      <c r="H264" s="163" t="s">
        <v>542</v>
      </c>
      <c r="I264" s="173">
        <v>41505</v>
      </c>
      <c r="J264" s="171">
        <v>41530</v>
      </c>
      <c r="K264" s="163">
        <f t="shared" ref="K264:K267" si="106">_xlfn.DAYS(J264,I264)</f>
        <v>25</v>
      </c>
      <c r="L264" s="173">
        <v>41379</v>
      </c>
      <c r="M264" s="171">
        <v>41520</v>
      </c>
      <c r="N264" s="163">
        <f t="shared" ref="N264:N267" si="107">_xlfn.DAYS(M264,L264)</f>
        <v>141</v>
      </c>
      <c r="O264" s="173">
        <v>41477</v>
      </c>
      <c r="P264" s="171">
        <v>41551</v>
      </c>
      <c r="Q264" s="163">
        <f t="shared" ref="Q264:Q267" si="108">_xlfn.DAYS(P264,O264)</f>
        <v>74</v>
      </c>
      <c r="R264" s="174">
        <f t="shared" si="76"/>
        <v>80</v>
      </c>
      <c r="S264">
        <f t="shared" si="77"/>
        <v>74</v>
      </c>
    </row>
    <row r="265" spans="1:19" x14ac:dyDescent="0.25">
      <c r="A265" s="161" t="s">
        <v>524</v>
      </c>
      <c r="B265" s="172" t="s">
        <v>528</v>
      </c>
      <c r="D265" s="161" t="s">
        <v>549</v>
      </c>
      <c r="E265" s="163" t="s">
        <v>480</v>
      </c>
      <c r="F265" s="175">
        <f>F264*G265</f>
        <v>133.87559999999999</v>
      </c>
      <c r="G265" s="182">
        <v>0.28999999999999998</v>
      </c>
      <c r="H265" s="163" t="s">
        <v>542</v>
      </c>
      <c r="K265" s="163">
        <f t="shared" si="106"/>
        <v>0</v>
      </c>
      <c r="L265" s="173">
        <v>41379</v>
      </c>
      <c r="M265" s="171">
        <v>41386</v>
      </c>
      <c r="N265" s="163">
        <f t="shared" si="107"/>
        <v>7</v>
      </c>
      <c r="O265" s="173">
        <v>41484</v>
      </c>
      <c r="P265" s="171">
        <v>41495</v>
      </c>
      <c r="Q265" s="163">
        <f t="shared" si="108"/>
        <v>11</v>
      </c>
      <c r="R265" s="174">
        <f t="shared" ref="R265:R328" si="109">AVERAGE(Q265,N265,K265)</f>
        <v>6</v>
      </c>
      <c r="S265">
        <f t="shared" ref="S265:S328" si="110">MEDIAN(K265,N265,Q265)</f>
        <v>7</v>
      </c>
    </row>
    <row r="266" spans="1:19" x14ac:dyDescent="0.25">
      <c r="A266" s="161" t="s">
        <v>524</v>
      </c>
      <c r="B266" s="172" t="s">
        <v>529</v>
      </c>
      <c r="D266" s="161" t="s">
        <v>549</v>
      </c>
      <c r="E266" s="163" t="s">
        <v>480</v>
      </c>
      <c r="F266" s="175">
        <f>F264*G266</f>
        <v>161.57399999999998</v>
      </c>
      <c r="G266" s="182">
        <v>0.35</v>
      </c>
      <c r="H266" s="163" t="s">
        <v>542</v>
      </c>
      <c r="K266" s="163">
        <f t="shared" si="106"/>
        <v>0</v>
      </c>
      <c r="N266" s="163">
        <f t="shared" si="107"/>
        <v>0</v>
      </c>
      <c r="Q266" s="163">
        <f t="shared" si="108"/>
        <v>0</v>
      </c>
      <c r="R266" s="174">
        <f t="shared" si="109"/>
        <v>0</v>
      </c>
      <c r="S266">
        <f t="shared" si="110"/>
        <v>0</v>
      </c>
    </row>
    <row r="267" spans="1:19" x14ac:dyDescent="0.25">
      <c r="A267" s="161" t="s">
        <v>524</v>
      </c>
      <c r="B267" s="172" t="s">
        <v>530</v>
      </c>
      <c r="D267" s="161" t="s">
        <v>549</v>
      </c>
      <c r="E267" s="163" t="s">
        <v>480</v>
      </c>
      <c r="F267" s="175">
        <f>F264*G267</f>
        <v>166.19039999999998</v>
      </c>
      <c r="G267" s="182">
        <v>0.36</v>
      </c>
      <c r="H267" s="163" t="s">
        <v>542</v>
      </c>
      <c r="K267" s="163">
        <f t="shared" si="106"/>
        <v>0</v>
      </c>
      <c r="N267" s="163">
        <f t="shared" si="107"/>
        <v>0</v>
      </c>
      <c r="Q267" s="163">
        <f t="shared" si="108"/>
        <v>0</v>
      </c>
      <c r="R267" s="174">
        <f t="shared" si="109"/>
        <v>0</v>
      </c>
      <c r="S267">
        <f t="shared" si="110"/>
        <v>0</v>
      </c>
    </row>
    <row r="268" spans="1:19" x14ac:dyDescent="0.25">
      <c r="R268" s="174"/>
    </row>
    <row r="269" spans="1:19" x14ac:dyDescent="0.25">
      <c r="A269" s="161" t="s">
        <v>531</v>
      </c>
      <c r="B269" s="162" t="s">
        <v>525</v>
      </c>
      <c r="D269" s="161" t="s">
        <v>549</v>
      </c>
      <c r="E269" s="163" t="s">
        <v>480</v>
      </c>
      <c r="F269" s="175">
        <f>F263/5</f>
        <v>461.64</v>
      </c>
      <c r="H269" s="163" t="s">
        <v>542</v>
      </c>
      <c r="I269" s="173"/>
      <c r="J269" s="171"/>
      <c r="K269" s="163">
        <f t="shared" ref="K269:K272" si="111">_xlfn.DAYS(J269,I269)</f>
        <v>0</v>
      </c>
      <c r="L269" s="173">
        <v>41449</v>
      </c>
      <c r="M269" s="171">
        <v>41468</v>
      </c>
      <c r="N269" s="163">
        <f t="shared" ref="N269:N272" si="112">_xlfn.DAYS(M269,L269)</f>
        <v>19</v>
      </c>
      <c r="O269" s="173">
        <v>41477</v>
      </c>
      <c r="P269" s="171">
        <v>41488</v>
      </c>
      <c r="Q269" s="163">
        <f t="shared" ref="Q269:Q272" si="113">_xlfn.DAYS(P269,O269)</f>
        <v>11</v>
      </c>
      <c r="R269" s="174">
        <f t="shared" si="109"/>
        <v>10</v>
      </c>
      <c r="S269">
        <f t="shared" si="110"/>
        <v>11</v>
      </c>
    </row>
    <row r="270" spans="1:19" x14ac:dyDescent="0.25">
      <c r="A270" s="161" t="s">
        <v>531</v>
      </c>
      <c r="B270" s="172" t="s">
        <v>528</v>
      </c>
      <c r="D270" s="161" t="s">
        <v>549</v>
      </c>
      <c r="E270" s="163" t="s">
        <v>480</v>
      </c>
      <c r="F270" s="175">
        <f>F269*G270</f>
        <v>124.64280000000001</v>
      </c>
      <c r="G270" s="182">
        <v>0.27</v>
      </c>
      <c r="H270" s="163" t="s">
        <v>542</v>
      </c>
      <c r="K270" s="163">
        <f t="shared" si="111"/>
        <v>0</v>
      </c>
      <c r="L270" s="173"/>
      <c r="M270" s="171"/>
      <c r="N270" s="163">
        <f t="shared" si="112"/>
        <v>0</v>
      </c>
      <c r="Q270" s="163">
        <f t="shared" si="113"/>
        <v>0</v>
      </c>
      <c r="R270" s="174">
        <f t="shared" si="109"/>
        <v>0</v>
      </c>
      <c r="S270">
        <f t="shared" si="110"/>
        <v>0</v>
      </c>
    </row>
    <row r="271" spans="1:19" x14ac:dyDescent="0.25">
      <c r="A271" s="161" t="s">
        <v>531</v>
      </c>
      <c r="B271" s="172" t="s">
        <v>529</v>
      </c>
      <c r="D271" s="161" t="s">
        <v>549</v>
      </c>
      <c r="E271" s="163" t="s">
        <v>480</v>
      </c>
      <c r="F271" s="175">
        <f>F269*G271</f>
        <v>180.03960000000001</v>
      </c>
      <c r="G271" s="182">
        <v>0.39</v>
      </c>
      <c r="H271" s="163" t="s">
        <v>542</v>
      </c>
      <c r="K271" s="163">
        <f t="shared" si="111"/>
        <v>0</v>
      </c>
      <c r="N271" s="163">
        <f t="shared" si="112"/>
        <v>0</v>
      </c>
      <c r="Q271" s="163">
        <f t="shared" si="113"/>
        <v>0</v>
      </c>
      <c r="R271" s="174">
        <f t="shared" si="109"/>
        <v>0</v>
      </c>
      <c r="S271">
        <f t="shared" si="110"/>
        <v>0</v>
      </c>
    </row>
    <row r="272" spans="1:19" x14ac:dyDescent="0.25">
      <c r="A272" s="161" t="s">
        <v>531</v>
      </c>
      <c r="B272" s="172" t="s">
        <v>530</v>
      </c>
      <c r="D272" s="161" t="s">
        <v>549</v>
      </c>
      <c r="E272" s="163" t="s">
        <v>480</v>
      </c>
      <c r="F272" s="175">
        <f>F269*G272</f>
        <v>156.95760000000001</v>
      </c>
      <c r="G272" s="182">
        <v>0.34</v>
      </c>
      <c r="H272" s="163" t="s">
        <v>542</v>
      </c>
      <c r="K272" s="163">
        <f t="shared" si="111"/>
        <v>0</v>
      </c>
      <c r="N272" s="163">
        <f t="shared" si="112"/>
        <v>0</v>
      </c>
      <c r="Q272" s="163">
        <f t="shared" si="113"/>
        <v>0</v>
      </c>
      <c r="R272" s="174">
        <f t="shared" si="109"/>
        <v>0</v>
      </c>
      <c r="S272">
        <f t="shared" si="110"/>
        <v>0</v>
      </c>
    </row>
    <row r="273" spans="1:19" x14ac:dyDescent="0.25">
      <c r="R273" s="174"/>
    </row>
    <row r="274" spans="1:19" x14ac:dyDescent="0.25">
      <c r="A274" s="161" t="s">
        <v>533</v>
      </c>
      <c r="B274" s="162" t="s">
        <v>525</v>
      </c>
      <c r="D274" s="161" t="s">
        <v>549</v>
      </c>
      <c r="E274" s="163" t="s">
        <v>480</v>
      </c>
      <c r="F274" s="175">
        <f>F263/5</f>
        <v>461.64</v>
      </c>
      <c r="H274" s="163" t="s">
        <v>542</v>
      </c>
      <c r="I274" s="173"/>
      <c r="J274" s="171"/>
      <c r="K274" s="163">
        <f t="shared" ref="K274:K277" si="114">_xlfn.DAYS(J274,I274)</f>
        <v>0</v>
      </c>
      <c r="L274" s="173">
        <v>41505</v>
      </c>
      <c r="M274" s="171">
        <v>41520</v>
      </c>
      <c r="N274" s="163">
        <f t="shared" ref="N274:N277" si="115">_xlfn.DAYS(M274,L274)</f>
        <v>15</v>
      </c>
      <c r="O274" s="173">
        <v>41498</v>
      </c>
      <c r="P274" s="171">
        <v>41509</v>
      </c>
      <c r="Q274" s="163">
        <f t="shared" ref="Q274:Q277" si="116">_xlfn.DAYS(P274,O274)</f>
        <v>11</v>
      </c>
      <c r="R274" s="174">
        <f t="shared" si="109"/>
        <v>8.6666666666666661</v>
      </c>
      <c r="S274">
        <f t="shared" si="110"/>
        <v>11</v>
      </c>
    </row>
    <row r="275" spans="1:19" x14ac:dyDescent="0.25">
      <c r="A275" s="161" t="s">
        <v>533</v>
      </c>
      <c r="B275" s="172" t="s">
        <v>528</v>
      </c>
      <c r="D275" s="161" t="s">
        <v>549</v>
      </c>
      <c r="E275" s="163" t="s">
        <v>480</v>
      </c>
      <c r="F275" s="175">
        <f>F274*G275</f>
        <v>133.87559999999999</v>
      </c>
      <c r="G275" s="182">
        <v>0.28999999999999998</v>
      </c>
      <c r="H275" s="163" t="s">
        <v>542</v>
      </c>
      <c r="K275" s="163">
        <f t="shared" si="114"/>
        <v>0</v>
      </c>
      <c r="L275" s="173"/>
      <c r="M275" s="171"/>
      <c r="N275" s="163">
        <f t="shared" si="115"/>
        <v>0</v>
      </c>
      <c r="Q275" s="163">
        <f t="shared" si="116"/>
        <v>0</v>
      </c>
      <c r="R275" s="174">
        <f t="shared" si="109"/>
        <v>0</v>
      </c>
      <c r="S275">
        <f t="shared" si="110"/>
        <v>0</v>
      </c>
    </row>
    <row r="276" spans="1:19" x14ac:dyDescent="0.25">
      <c r="A276" s="161" t="s">
        <v>533</v>
      </c>
      <c r="B276" s="172" t="s">
        <v>529</v>
      </c>
      <c r="D276" s="161" t="s">
        <v>549</v>
      </c>
      <c r="E276" s="163" t="s">
        <v>480</v>
      </c>
      <c r="F276" s="175">
        <f>F274*G276</f>
        <v>161.57399999999998</v>
      </c>
      <c r="G276" s="182">
        <v>0.35</v>
      </c>
      <c r="H276" s="163" t="s">
        <v>542</v>
      </c>
      <c r="K276" s="163">
        <f t="shared" si="114"/>
        <v>0</v>
      </c>
      <c r="N276" s="163">
        <f t="shared" si="115"/>
        <v>0</v>
      </c>
      <c r="Q276" s="163">
        <f t="shared" si="116"/>
        <v>0</v>
      </c>
      <c r="R276" s="174">
        <f t="shared" si="109"/>
        <v>0</v>
      </c>
      <c r="S276">
        <f t="shared" si="110"/>
        <v>0</v>
      </c>
    </row>
    <row r="277" spans="1:19" x14ac:dyDescent="0.25">
      <c r="A277" s="161" t="s">
        <v>533</v>
      </c>
      <c r="B277" s="172" t="s">
        <v>530</v>
      </c>
      <c r="D277" s="161" t="s">
        <v>549</v>
      </c>
      <c r="E277" s="163" t="s">
        <v>480</v>
      </c>
      <c r="F277" s="175">
        <f>F274*G277</f>
        <v>166.19039999999998</v>
      </c>
      <c r="G277" s="182">
        <v>0.36</v>
      </c>
      <c r="H277" s="163" t="s">
        <v>542</v>
      </c>
      <c r="K277" s="163">
        <f t="shared" si="114"/>
        <v>0</v>
      </c>
      <c r="N277" s="163">
        <f t="shared" si="115"/>
        <v>0</v>
      </c>
      <c r="Q277" s="163">
        <f t="shared" si="116"/>
        <v>0</v>
      </c>
      <c r="R277" s="174">
        <f t="shared" si="109"/>
        <v>0</v>
      </c>
      <c r="S277">
        <f t="shared" si="110"/>
        <v>0</v>
      </c>
    </row>
    <row r="278" spans="1:19" x14ac:dyDescent="0.25">
      <c r="R278" s="174"/>
    </row>
    <row r="279" spans="1:19" x14ac:dyDescent="0.25">
      <c r="A279" s="161" t="s">
        <v>535</v>
      </c>
      <c r="B279" s="162" t="s">
        <v>525</v>
      </c>
      <c r="D279" s="161" t="s">
        <v>549</v>
      </c>
      <c r="E279" s="163" t="s">
        <v>480</v>
      </c>
      <c r="F279" s="175">
        <f>F263/5</f>
        <v>461.64</v>
      </c>
      <c r="H279" s="163" t="s">
        <v>542</v>
      </c>
      <c r="I279" s="173"/>
      <c r="J279" s="171"/>
      <c r="K279" s="163">
        <f t="shared" ref="K279:K282" si="117">_xlfn.DAYS(J279,I279)</f>
        <v>0</v>
      </c>
      <c r="L279" s="173">
        <v>41505</v>
      </c>
      <c r="M279" s="171">
        <v>41520</v>
      </c>
      <c r="N279" s="163">
        <f t="shared" ref="N279:N282" si="118">_xlfn.DAYS(M279,L279)</f>
        <v>15</v>
      </c>
      <c r="O279" s="173">
        <v>41519</v>
      </c>
      <c r="P279" s="171">
        <v>41530</v>
      </c>
      <c r="Q279" s="163">
        <f t="shared" ref="Q279:Q282" si="119">_xlfn.DAYS(P279,O279)</f>
        <v>11</v>
      </c>
      <c r="R279" s="174">
        <f t="shared" si="109"/>
        <v>8.6666666666666661</v>
      </c>
      <c r="S279">
        <f t="shared" si="110"/>
        <v>11</v>
      </c>
    </row>
    <row r="280" spans="1:19" x14ac:dyDescent="0.25">
      <c r="A280" s="161" t="s">
        <v>535</v>
      </c>
      <c r="B280" s="172" t="s">
        <v>528</v>
      </c>
      <c r="D280" s="161" t="s">
        <v>549</v>
      </c>
      <c r="E280" s="163" t="s">
        <v>480</v>
      </c>
      <c r="F280" s="175">
        <f>F279*G280</f>
        <v>133.87559999999999</v>
      </c>
      <c r="G280" s="182">
        <v>0.28999999999999998</v>
      </c>
      <c r="H280" s="163" t="s">
        <v>542</v>
      </c>
      <c r="K280" s="163">
        <f t="shared" si="117"/>
        <v>0</v>
      </c>
      <c r="L280" s="173"/>
      <c r="M280" s="171"/>
      <c r="N280" s="163">
        <f t="shared" si="118"/>
        <v>0</v>
      </c>
      <c r="Q280" s="163">
        <f t="shared" si="119"/>
        <v>0</v>
      </c>
      <c r="R280" s="174">
        <f t="shared" si="109"/>
        <v>0</v>
      </c>
      <c r="S280">
        <f t="shared" si="110"/>
        <v>0</v>
      </c>
    </row>
    <row r="281" spans="1:19" x14ac:dyDescent="0.25">
      <c r="A281" s="161" t="s">
        <v>535</v>
      </c>
      <c r="B281" s="172" t="s">
        <v>529</v>
      </c>
      <c r="D281" s="161" t="s">
        <v>549</v>
      </c>
      <c r="E281" s="163" t="s">
        <v>480</v>
      </c>
      <c r="F281" s="175">
        <f>F279*G281</f>
        <v>161.57399999999998</v>
      </c>
      <c r="G281" s="182">
        <v>0.35</v>
      </c>
      <c r="H281" s="163" t="s">
        <v>542</v>
      </c>
      <c r="K281" s="163">
        <f t="shared" si="117"/>
        <v>0</v>
      </c>
      <c r="N281" s="163">
        <f t="shared" si="118"/>
        <v>0</v>
      </c>
      <c r="Q281" s="163">
        <f t="shared" si="119"/>
        <v>0</v>
      </c>
      <c r="R281" s="174">
        <f t="shared" si="109"/>
        <v>0</v>
      </c>
      <c r="S281">
        <f t="shared" si="110"/>
        <v>0</v>
      </c>
    </row>
    <row r="282" spans="1:19" x14ac:dyDescent="0.25">
      <c r="A282" s="161" t="s">
        <v>535</v>
      </c>
      <c r="B282" s="172" t="s">
        <v>530</v>
      </c>
      <c r="D282" s="161" t="s">
        <v>549</v>
      </c>
      <c r="E282" s="163" t="s">
        <v>480</v>
      </c>
      <c r="F282" s="175">
        <f>F279*G282</f>
        <v>166.19039999999998</v>
      </c>
      <c r="G282" s="182">
        <v>0.36</v>
      </c>
      <c r="H282" s="163" t="s">
        <v>542</v>
      </c>
      <c r="K282" s="163">
        <f t="shared" si="117"/>
        <v>0</v>
      </c>
      <c r="N282" s="163">
        <f t="shared" si="118"/>
        <v>0</v>
      </c>
      <c r="Q282" s="163">
        <f t="shared" si="119"/>
        <v>0</v>
      </c>
      <c r="R282" s="174">
        <f t="shared" si="109"/>
        <v>0</v>
      </c>
      <c r="S282">
        <f t="shared" si="110"/>
        <v>0</v>
      </c>
    </row>
    <row r="283" spans="1:19" x14ac:dyDescent="0.25">
      <c r="R283" s="174"/>
    </row>
    <row r="284" spans="1:19" x14ac:dyDescent="0.25">
      <c r="A284" s="161" t="s">
        <v>537</v>
      </c>
      <c r="B284" s="162" t="s">
        <v>525</v>
      </c>
      <c r="D284" s="161" t="s">
        <v>549</v>
      </c>
      <c r="E284" s="163" t="s">
        <v>480</v>
      </c>
      <c r="F284" s="175">
        <f>F263/5</f>
        <v>461.64</v>
      </c>
      <c r="H284" s="163" t="s">
        <v>542</v>
      </c>
      <c r="I284" s="173"/>
      <c r="J284" s="171"/>
      <c r="K284" s="163">
        <f t="shared" ref="K284:K287" si="120">_xlfn.DAYS(J284,I284)</f>
        <v>0</v>
      </c>
      <c r="L284" s="173">
        <v>41505</v>
      </c>
      <c r="M284" s="171">
        <v>41520</v>
      </c>
      <c r="N284" s="163">
        <f t="shared" ref="N284:N287" si="121">_xlfn.DAYS(M284,L284)</f>
        <v>15</v>
      </c>
      <c r="O284" s="173">
        <v>41540</v>
      </c>
      <c r="P284" s="171">
        <v>41551</v>
      </c>
      <c r="Q284" s="163">
        <f t="shared" ref="Q284:Q287" si="122">_xlfn.DAYS(P284,O284)</f>
        <v>11</v>
      </c>
      <c r="R284" s="174">
        <f t="shared" si="109"/>
        <v>8.6666666666666661</v>
      </c>
      <c r="S284">
        <f t="shared" si="110"/>
        <v>11</v>
      </c>
    </row>
    <row r="285" spans="1:19" x14ac:dyDescent="0.25">
      <c r="A285" s="161" t="s">
        <v>537</v>
      </c>
      <c r="B285" s="172" t="s">
        <v>528</v>
      </c>
      <c r="D285" s="161" t="s">
        <v>549</v>
      </c>
      <c r="E285" s="163" t="s">
        <v>480</v>
      </c>
      <c r="F285" s="175">
        <f>F284*G285</f>
        <v>133.87559999999999</v>
      </c>
      <c r="G285" s="182">
        <v>0.28999999999999998</v>
      </c>
      <c r="H285" s="163" t="s">
        <v>542</v>
      </c>
      <c r="K285" s="163">
        <f t="shared" si="120"/>
        <v>0</v>
      </c>
      <c r="L285" s="173"/>
      <c r="M285" s="171"/>
      <c r="N285" s="163">
        <f t="shared" si="121"/>
        <v>0</v>
      </c>
      <c r="Q285" s="163">
        <f t="shared" si="122"/>
        <v>0</v>
      </c>
      <c r="R285" s="174">
        <f t="shared" si="109"/>
        <v>0</v>
      </c>
      <c r="S285">
        <f t="shared" si="110"/>
        <v>0</v>
      </c>
    </row>
    <row r="286" spans="1:19" x14ac:dyDescent="0.25">
      <c r="A286" s="161" t="s">
        <v>537</v>
      </c>
      <c r="B286" s="172" t="s">
        <v>529</v>
      </c>
      <c r="D286" s="161" t="s">
        <v>549</v>
      </c>
      <c r="E286" s="163" t="s">
        <v>480</v>
      </c>
      <c r="F286" s="175">
        <f>F284*G286</f>
        <v>161.57399999999998</v>
      </c>
      <c r="G286" s="182">
        <v>0.35</v>
      </c>
      <c r="H286" s="163" t="s">
        <v>542</v>
      </c>
      <c r="K286" s="163">
        <f t="shared" si="120"/>
        <v>0</v>
      </c>
      <c r="N286" s="163">
        <f t="shared" si="121"/>
        <v>0</v>
      </c>
      <c r="Q286" s="163">
        <f t="shared" si="122"/>
        <v>0</v>
      </c>
      <c r="R286" s="174">
        <f t="shared" si="109"/>
        <v>0</v>
      </c>
      <c r="S286">
        <f t="shared" si="110"/>
        <v>0</v>
      </c>
    </row>
    <row r="287" spans="1:19" x14ac:dyDescent="0.25">
      <c r="A287" s="161" t="s">
        <v>537</v>
      </c>
      <c r="B287" s="172" t="s">
        <v>530</v>
      </c>
      <c r="D287" s="161" t="s">
        <v>549</v>
      </c>
      <c r="E287" s="163" t="s">
        <v>480</v>
      </c>
      <c r="F287" s="175">
        <f>F284*G287</f>
        <v>166.19039999999998</v>
      </c>
      <c r="G287" s="182">
        <v>0.36</v>
      </c>
      <c r="H287" s="163" t="s">
        <v>542</v>
      </c>
      <c r="K287" s="163">
        <f t="shared" si="120"/>
        <v>0</v>
      </c>
      <c r="N287" s="163">
        <f t="shared" si="121"/>
        <v>0</v>
      </c>
      <c r="Q287" s="163">
        <f t="shared" si="122"/>
        <v>0</v>
      </c>
      <c r="R287" s="174">
        <f t="shared" si="109"/>
        <v>0</v>
      </c>
      <c r="S287">
        <f t="shared" si="110"/>
        <v>0</v>
      </c>
    </row>
    <row r="288" spans="1:19" x14ac:dyDescent="0.25">
      <c r="R288" s="174"/>
    </row>
    <row r="289" spans="1:19" x14ac:dyDescent="0.25">
      <c r="F289" s="186">
        <v>27113.68</v>
      </c>
      <c r="R289" s="174"/>
    </row>
    <row r="290" spans="1:19" x14ac:dyDescent="0.25">
      <c r="A290" s="161" t="s">
        <v>524</v>
      </c>
      <c r="B290" s="162" t="s">
        <v>525</v>
      </c>
      <c r="D290" s="161" t="s">
        <v>549</v>
      </c>
      <c r="E290" s="163" t="s">
        <v>559</v>
      </c>
      <c r="F290" s="175">
        <v>2033.53</v>
      </c>
      <c r="H290" s="163" t="s">
        <v>542</v>
      </c>
      <c r="I290" s="173">
        <v>41471</v>
      </c>
      <c r="J290" s="171">
        <v>41565</v>
      </c>
      <c r="K290" s="163">
        <f t="shared" ref="K290:K293" si="123">_xlfn.DAYS(J290,I290)</f>
        <v>94</v>
      </c>
      <c r="L290" s="173">
        <v>41408</v>
      </c>
      <c r="M290" s="171">
        <v>41585</v>
      </c>
      <c r="N290" s="163">
        <f t="shared" ref="N290:N293" si="124">_xlfn.DAYS(M290,L290)</f>
        <v>177</v>
      </c>
      <c r="O290" s="173">
        <v>41435</v>
      </c>
      <c r="P290" s="171">
        <v>41642</v>
      </c>
      <c r="Q290" s="163">
        <f t="shared" ref="Q290:Q293" si="125">_xlfn.DAYS(P290,O290)</f>
        <v>207</v>
      </c>
      <c r="R290" s="174">
        <f t="shared" si="109"/>
        <v>159.33333333333334</v>
      </c>
      <c r="S290">
        <f t="shared" si="110"/>
        <v>177</v>
      </c>
    </row>
    <row r="291" spans="1:19" x14ac:dyDescent="0.25">
      <c r="A291" s="161" t="s">
        <v>524</v>
      </c>
      <c r="B291" s="172" t="s">
        <v>528</v>
      </c>
      <c r="D291" s="161" t="s">
        <v>549</v>
      </c>
      <c r="E291" s="163" t="s">
        <v>559</v>
      </c>
      <c r="F291" s="175">
        <f>F290*G291</f>
        <v>549.05309999999997</v>
      </c>
      <c r="G291" s="182">
        <v>0.27</v>
      </c>
      <c r="H291" s="163" t="s">
        <v>542</v>
      </c>
      <c r="K291" s="163">
        <f t="shared" si="123"/>
        <v>0</v>
      </c>
      <c r="L291" s="173">
        <v>41408</v>
      </c>
      <c r="M291" s="171">
        <v>41461</v>
      </c>
      <c r="N291" s="163">
        <f t="shared" si="124"/>
        <v>53</v>
      </c>
      <c r="O291" s="173">
        <v>41484</v>
      </c>
      <c r="P291" s="171">
        <v>41642</v>
      </c>
      <c r="Q291" s="163">
        <f t="shared" si="125"/>
        <v>158</v>
      </c>
      <c r="R291" s="174">
        <f t="shared" si="109"/>
        <v>70.333333333333329</v>
      </c>
      <c r="S291">
        <f t="shared" si="110"/>
        <v>53</v>
      </c>
    </row>
    <row r="292" spans="1:19" x14ac:dyDescent="0.25">
      <c r="A292" s="161" t="s">
        <v>524</v>
      </c>
      <c r="B292" s="172" t="s">
        <v>529</v>
      </c>
      <c r="D292" s="161" t="s">
        <v>549</v>
      </c>
      <c r="E292" s="163" t="s">
        <v>559</v>
      </c>
      <c r="F292" s="175">
        <f>F290*G292</f>
        <v>793.07669999999996</v>
      </c>
      <c r="G292" s="182">
        <v>0.39</v>
      </c>
      <c r="H292" s="163" t="s">
        <v>542</v>
      </c>
      <c r="K292" s="163">
        <f t="shared" si="123"/>
        <v>0</v>
      </c>
      <c r="N292" s="163">
        <f t="shared" si="124"/>
        <v>0</v>
      </c>
      <c r="Q292" s="163">
        <f t="shared" si="125"/>
        <v>0</v>
      </c>
      <c r="R292" s="174">
        <f t="shared" si="109"/>
        <v>0</v>
      </c>
      <c r="S292">
        <f t="shared" si="110"/>
        <v>0</v>
      </c>
    </row>
    <row r="293" spans="1:19" x14ac:dyDescent="0.25">
      <c r="A293" s="161" t="s">
        <v>524</v>
      </c>
      <c r="B293" s="172" t="s">
        <v>530</v>
      </c>
      <c r="D293" s="161" t="s">
        <v>549</v>
      </c>
      <c r="E293" s="163" t="s">
        <v>559</v>
      </c>
      <c r="F293" s="175">
        <f>F290*G293</f>
        <v>691.40020000000004</v>
      </c>
      <c r="G293" s="182">
        <v>0.34</v>
      </c>
      <c r="H293" s="163" t="s">
        <v>542</v>
      </c>
      <c r="K293" s="163">
        <f t="shared" si="123"/>
        <v>0</v>
      </c>
      <c r="N293" s="163">
        <f t="shared" si="124"/>
        <v>0</v>
      </c>
      <c r="Q293" s="163">
        <f t="shared" si="125"/>
        <v>0</v>
      </c>
      <c r="R293" s="174">
        <f t="shared" si="109"/>
        <v>0</v>
      </c>
      <c r="S293">
        <f t="shared" si="110"/>
        <v>0</v>
      </c>
    </row>
    <row r="294" spans="1:19" x14ac:dyDescent="0.25">
      <c r="R294" s="174"/>
    </row>
    <row r="295" spans="1:19" x14ac:dyDescent="0.25">
      <c r="A295" s="161" t="s">
        <v>531</v>
      </c>
      <c r="B295" s="162" t="s">
        <v>525</v>
      </c>
      <c r="D295" s="161" t="s">
        <v>549</v>
      </c>
      <c r="E295" s="163" t="s">
        <v>559</v>
      </c>
      <c r="F295" s="175">
        <v>4744.8900000000003</v>
      </c>
      <c r="H295" s="163" t="s">
        <v>542</v>
      </c>
      <c r="I295" s="173"/>
      <c r="J295" s="171"/>
      <c r="K295" s="163">
        <f t="shared" ref="K295:K298" si="126">_xlfn.DAYS(J295,I295)</f>
        <v>0</v>
      </c>
      <c r="L295" s="173">
        <v>41464</v>
      </c>
      <c r="M295" s="171">
        <v>41562</v>
      </c>
      <c r="N295" s="163">
        <f t="shared" ref="N295:N298" si="127">_xlfn.DAYS(M295,L295)</f>
        <v>98</v>
      </c>
      <c r="O295" s="173">
        <v>41470</v>
      </c>
      <c r="P295" s="171">
        <v>41628</v>
      </c>
      <c r="Q295" s="163">
        <f t="shared" ref="Q295:Q298" si="128">_xlfn.DAYS(P295,O295)</f>
        <v>158</v>
      </c>
      <c r="R295" s="174">
        <f t="shared" si="109"/>
        <v>85.333333333333329</v>
      </c>
      <c r="S295">
        <f t="shared" si="110"/>
        <v>98</v>
      </c>
    </row>
    <row r="296" spans="1:19" x14ac:dyDescent="0.25">
      <c r="A296" s="161" t="s">
        <v>531</v>
      </c>
      <c r="B296" s="172" t="s">
        <v>528</v>
      </c>
      <c r="D296" s="161" t="s">
        <v>549</v>
      </c>
      <c r="E296" s="163" t="s">
        <v>559</v>
      </c>
      <c r="F296" s="175">
        <f>F295*G296</f>
        <v>1281.1203000000003</v>
      </c>
      <c r="G296" s="182">
        <v>0.27</v>
      </c>
      <c r="H296" s="163" t="s">
        <v>542</v>
      </c>
      <c r="K296" s="163">
        <f t="shared" si="126"/>
        <v>0</v>
      </c>
      <c r="L296" s="173"/>
      <c r="M296" s="171"/>
      <c r="N296" s="163">
        <f t="shared" si="127"/>
        <v>0</v>
      </c>
      <c r="Q296" s="163">
        <f t="shared" si="128"/>
        <v>0</v>
      </c>
      <c r="R296" s="174">
        <f t="shared" si="109"/>
        <v>0</v>
      </c>
      <c r="S296">
        <f t="shared" si="110"/>
        <v>0</v>
      </c>
    </row>
    <row r="297" spans="1:19" x14ac:dyDescent="0.25">
      <c r="A297" s="161" t="s">
        <v>531</v>
      </c>
      <c r="B297" s="172" t="s">
        <v>529</v>
      </c>
      <c r="D297" s="161" t="s">
        <v>549</v>
      </c>
      <c r="E297" s="163" t="s">
        <v>559</v>
      </c>
      <c r="F297" s="175">
        <f>F295*G297</f>
        <v>1850.5071000000003</v>
      </c>
      <c r="G297" s="182">
        <v>0.39</v>
      </c>
      <c r="H297" s="163" t="s">
        <v>542</v>
      </c>
      <c r="K297" s="163">
        <f t="shared" si="126"/>
        <v>0</v>
      </c>
      <c r="N297" s="163">
        <f t="shared" si="127"/>
        <v>0</v>
      </c>
      <c r="Q297" s="163">
        <f t="shared" si="128"/>
        <v>0</v>
      </c>
      <c r="R297" s="174">
        <f t="shared" si="109"/>
        <v>0</v>
      </c>
      <c r="S297">
        <f t="shared" si="110"/>
        <v>0</v>
      </c>
    </row>
    <row r="298" spans="1:19" x14ac:dyDescent="0.25">
      <c r="A298" s="161" t="s">
        <v>531</v>
      </c>
      <c r="B298" s="172" t="s">
        <v>530</v>
      </c>
      <c r="D298" s="161" t="s">
        <v>549</v>
      </c>
      <c r="E298" s="163" t="s">
        <v>559</v>
      </c>
      <c r="F298" s="175">
        <f>F295*G298</f>
        <v>1613.2626000000002</v>
      </c>
      <c r="G298" s="182">
        <v>0.34</v>
      </c>
      <c r="H298" s="163" t="s">
        <v>542</v>
      </c>
      <c r="K298" s="163">
        <f t="shared" si="126"/>
        <v>0</v>
      </c>
      <c r="N298" s="163">
        <f t="shared" si="127"/>
        <v>0</v>
      </c>
      <c r="Q298" s="163">
        <f t="shared" si="128"/>
        <v>0</v>
      </c>
      <c r="R298" s="174">
        <f t="shared" si="109"/>
        <v>0</v>
      </c>
      <c r="S298">
        <f t="shared" si="110"/>
        <v>0</v>
      </c>
    </row>
    <row r="299" spans="1:19" x14ac:dyDescent="0.25">
      <c r="R299" s="174"/>
    </row>
    <row r="300" spans="1:19" x14ac:dyDescent="0.25">
      <c r="A300" s="161" t="s">
        <v>533</v>
      </c>
      <c r="B300" s="162" t="s">
        <v>525</v>
      </c>
      <c r="D300" s="161" t="s">
        <v>549</v>
      </c>
      <c r="E300" s="163" t="s">
        <v>559</v>
      </c>
      <c r="F300" s="175">
        <f>F289/4</f>
        <v>6778.42</v>
      </c>
      <c r="H300" s="163" t="s">
        <v>542</v>
      </c>
      <c r="I300" s="173"/>
      <c r="J300" s="171"/>
      <c r="K300" s="163">
        <f t="shared" ref="K300:K303" si="129">_xlfn.DAYS(J300,I300)</f>
        <v>0</v>
      </c>
      <c r="L300" s="173">
        <v>41477</v>
      </c>
      <c r="M300" s="171">
        <v>41576</v>
      </c>
      <c r="N300" s="163">
        <f t="shared" ref="N300:N303" si="130">_xlfn.DAYS(M300,L300)</f>
        <v>99</v>
      </c>
      <c r="O300" s="173">
        <v>41435</v>
      </c>
      <c r="P300" s="171">
        <v>41585</v>
      </c>
      <c r="Q300" s="163">
        <f t="shared" ref="Q300:Q303" si="131">_xlfn.DAYS(P300,O300)</f>
        <v>150</v>
      </c>
      <c r="R300" s="174">
        <f t="shared" si="109"/>
        <v>83</v>
      </c>
      <c r="S300">
        <f t="shared" si="110"/>
        <v>99</v>
      </c>
    </row>
    <row r="301" spans="1:19" x14ac:dyDescent="0.25">
      <c r="A301" s="161" t="s">
        <v>533</v>
      </c>
      <c r="B301" s="172" t="s">
        <v>528</v>
      </c>
      <c r="D301" s="161" t="s">
        <v>549</v>
      </c>
      <c r="E301" s="163" t="s">
        <v>559</v>
      </c>
      <c r="F301" s="175">
        <f>F300*G301</f>
        <v>1965.7417999999998</v>
      </c>
      <c r="G301" s="182">
        <v>0.28999999999999998</v>
      </c>
      <c r="H301" s="163" t="s">
        <v>542</v>
      </c>
      <c r="K301" s="163">
        <f t="shared" si="129"/>
        <v>0</v>
      </c>
      <c r="L301" s="173"/>
      <c r="M301" s="171"/>
      <c r="N301" s="163">
        <f t="shared" si="130"/>
        <v>0</v>
      </c>
      <c r="Q301" s="163">
        <f t="shared" si="131"/>
        <v>0</v>
      </c>
      <c r="R301" s="174">
        <f t="shared" si="109"/>
        <v>0</v>
      </c>
      <c r="S301">
        <f t="shared" si="110"/>
        <v>0</v>
      </c>
    </row>
    <row r="302" spans="1:19" x14ac:dyDescent="0.25">
      <c r="A302" s="161" t="s">
        <v>533</v>
      </c>
      <c r="B302" s="172" t="s">
        <v>529</v>
      </c>
      <c r="D302" s="161" t="s">
        <v>549</v>
      </c>
      <c r="E302" s="163" t="s">
        <v>559</v>
      </c>
      <c r="F302" s="175">
        <f>F300*G302</f>
        <v>2372.4469999999997</v>
      </c>
      <c r="G302" s="182">
        <v>0.35</v>
      </c>
      <c r="H302" s="163" t="s">
        <v>542</v>
      </c>
      <c r="K302" s="163">
        <f t="shared" si="129"/>
        <v>0</v>
      </c>
      <c r="N302" s="163">
        <f t="shared" si="130"/>
        <v>0</v>
      </c>
      <c r="Q302" s="163">
        <f t="shared" si="131"/>
        <v>0</v>
      </c>
      <c r="R302" s="174">
        <f t="shared" si="109"/>
        <v>0</v>
      </c>
      <c r="S302">
        <f t="shared" si="110"/>
        <v>0</v>
      </c>
    </row>
    <row r="303" spans="1:19" x14ac:dyDescent="0.25">
      <c r="A303" s="161" t="s">
        <v>533</v>
      </c>
      <c r="B303" s="172" t="s">
        <v>530</v>
      </c>
      <c r="D303" s="161" t="s">
        <v>549</v>
      </c>
      <c r="E303" s="163" t="s">
        <v>559</v>
      </c>
      <c r="F303" s="175">
        <f>F300*G303</f>
        <v>2440.2311999999997</v>
      </c>
      <c r="G303" s="182">
        <v>0.36</v>
      </c>
      <c r="H303" s="163" t="s">
        <v>542</v>
      </c>
      <c r="K303" s="163">
        <f t="shared" si="129"/>
        <v>0</v>
      </c>
      <c r="N303" s="163">
        <f t="shared" si="130"/>
        <v>0</v>
      </c>
      <c r="Q303" s="163">
        <f t="shared" si="131"/>
        <v>0</v>
      </c>
      <c r="R303" s="174">
        <f t="shared" si="109"/>
        <v>0</v>
      </c>
      <c r="S303">
        <f t="shared" si="110"/>
        <v>0</v>
      </c>
    </row>
    <row r="304" spans="1:19" x14ac:dyDescent="0.25">
      <c r="R304" s="174"/>
    </row>
    <row r="305" spans="1:19" x14ac:dyDescent="0.25">
      <c r="A305" s="161" t="s">
        <v>535</v>
      </c>
      <c r="B305" s="162" t="s">
        <v>525</v>
      </c>
      <c r="D305" s="161" t="s">
        <v>549</v>
      </c>
      <c r="E305" s="163" t="s">
        <v>559</v>
      </c>
      <c r="F305" s="175">
        <f>F289/4</f>
        <v>6778.42</v>
      </c>
      <c r="H305" s="163" t="s">
        <v>542</v>
      </c>
      <c r="I305" s="173"/>
      <c r="J305" s="171"/>
      <c r="K305" s="163">
        <f t="shared" ref="K305:K308" si="132">_xlfn.DAYS(J305,I305)</f>
        <v>0</v>
      </c>
      <c r="L305" s="173">
        <v>41484</v>
      </c>
      <c r="M305" s="171">
        <v>41583</v>
      </c>
      <c r="N305" s="163">
        <f t="shared" ref="N305:N308" si="133">_xlfn.DAYS(M305,L305)</f>
        <v>99</v>
      </c>
      <c r="O305" s="173">
        <v>41470</v>
      </c>
      <c r="P305" s="171">
        <v>41614</v>
      </c>
      <c r="Q305" s="163">
        <f t="shared" ref="Q305:Q308" si="134">_xlfn.DAYS(P305,O305)</f>
        <v>144</v>
      </c>
      <c r="R305" s="174">
        <f t="shared" si="109"/>
        <v>81</v>
      </c>
      <c r="S305">
        <f t="shared" si="110"/>
        <v>99</v>
      </c>
    </row>
    <row r="306" spans="1:19" x14ac:dyDescent="0.25">
      <c r="A306" s="161" t="s">
        <v>535</v>
      </c>
      <c r="B306" s="172" t="s">
        <v>528</v>
      </c>
      <c r="D306" s="161" t="s">
        <v>549</v>
      </c>
      <c r="E306" s="163" t="s">
        <v>559</v>
      </c>
      <c r="F306" s="175">
        <f>F305*G306</f>
        <v>1965.7417999999998</v>
      </c>
      <c r="G306" s="182">
        <v>0.28999999999999998</v>
      </c>
      <c r="H306" s="163" t="s">
        <v>542</v>
      </c>
      <c r="K306" s="163">
        <f t="shared" si="132"/>
        <v>0</v>
      </c>
      <c r="L306" s="173"/>
      <c r="M306" s="171"/>
      <c r="N306" s="163">
        <f t="shared" si="133"/>
        <v>0</v>
      </c>
      <c r="Q306" s="163">
        <f t="shared" si="134"/>
        <v>0</v>
      </c>
      <c r="R306" s="174">
        <f t="shared" si="109"/>
        <v>0</v>
      </c>
      <c r="S306">
        <f t="shared" si="110"/>
        <v>0</v>
      </c>
    </row>
    <row r="307" spans="1:19" x14ac:dyDescent="0.25">
      <c r="A307" s="161" t="s">
        <v>535</v>
      </c>
      <c r="B307" s="172" t="s">
        <v>529</v>
      </c>
      <c r="D307" s="161" t="s">
        <v>549</v>
      </c>
      <c r="E307" s="163" t="s">
        <v>559</v>
      </c>
      <c r="F307" s="175">
        <f>F305*G307</f>
        <v>2372.4469999999997</v>
      </c>
      <c r="G307" s="182">
        <v>0.35</v>
      </c>
      <c r="H307" s="163" t="s">
        <v>542</v>
      </c>
      <c r="K307" s="163">
        <f t="shared" si="132"/>
        <v>0</v>
      </c>
      <c r="N307" s="163">
        <f t="shared" si="133"/>
        <v>0</v>
      </c>
      <c r="Q307" s="163">
        <f t="shared" si="134"/>
        <v>0</v>
      </c>
      <c r="R307" s="174">
        <f t="shared" si="109"/>
        <v>0</v>
      </c>
      <c r="S307">
        <f t="shared" si="110"/>
        <v>0</v>
      </c>
    </row>
    <row r="308" spans="1:19" x14ac:dyDescent="0.25">
      <c r="A308" s="161" t="s">
        <v>535</v>
      </c>
      <c r="B308" s="172" t="s">
        <v>530</v>
      </c>
      <c r="D308" s="161" t="s">
        <v>549</v>
      </c>
      <c r="E308" s="163" t="s">
        <v>559</v>
      </c>
      <c r="F308" s="175">
        <f>F305*G308</f>
        <v>2440.2311999999997</v>
      </c>
      <c r="G308" s="182">
        <v>0.36</v>
      </c>
      <c r="H308" s="163" t="s">
        <v>542</v>
      </c>
      <c r="K308" s="163">
        <f t="shared" si="132"/>
        <v>0</v>
      </c>
      <c r="N308" s="163">
        <f t="shared" si="133"/>
        <v>0</v>
      </c>
      <c r="Q308" s="163">
        <f t="shared" si="134"/>
        <v>0</v>
      </c>
      <c r="R308" s="174">
        <f t="shared" si="109"/>
        <v>0</v>
      </c>
      <c r="S308">
        <f t="shared" si="110"/>
        <v>0</v>
      </c>
    </row>
    <row r="309" spans="1:19" x14ac:dyDescent="0.25">
      <c r="R309" s="174"/>
    </row>
    <row r="310" spans="1:19" x14ac:dyDescent="0.25">
      <c r="A310" s="161" t="s">
        <v>537</v>
      </c>
      <c r="B310" s="162" t="s">
        <v>525</v>
      </c>
      <c r="D310" s="161" t="s">
        <v>549</v>
      </c>
      <c r="E310" s="163" t="s">
        <v>559</v>
      </c>
      <c r="F310" s="175">
        <f>F289/4</f>
        <v>6778.42</v>
      </c>
      <c r="H310" s="163" t="s">
        <v>542</v>
      </c>
      <c r="I310" s="173"/>
      <c r="J310" s="171"/>
      <c r="K310" s="163">
        <f t="shared" ref="K310:K313" si="135">_xlfn.DAYS(J310,I310)</f>
        <v>0</v>
      </c>
      <c r="L310" s="173">
        <v>41486</v>
      </c>
      <c r="M310" s="171">
        <v>41585</v>
      </c>
      <c r="N310" s="163">
        <f t="shared" ref="N310:N313" si="136">_xlfn.DAYS(M310,L310)</f>
        <v>99</v>
      </c>
      <c r="O310" s="173">
        <v>41505</v>
      </c>
      <c r="P310" s="171">
        <v>41635</v>
      </c>
      <c r="Q310" s="163">
        <f t="shared" ref="Q310:Q313" si="137">_xlfn.DAYS(P310,O310)</f>
        <v>130</v>
      </c>
      <c r="R310" s="174">
        <f t="shared" si="109"/>
        <v>76.333333333333329</v>
      </c>
      <c r="S310">
        <f t="shared" si="110"/>
        <v>99</v>
      </c>
    </row>
    <row r="311" spans="1:19" x14ac:dyDescent="0.25">
      <c r="A311" s="161" t="s">
        <v>537</v>
      </c>
      <c r="B311" s="172" t="s">
        <v>528</v>
      </c>
      <c r="D311" s="161" t="s">
        <v>549</v>
      </c>
      <c r="E311" s="163" t="s">
        <v>559</v>
      </c>
      <c r="F311" s="175">
        <f>F310*G311</f>
        <v>1965.7417999999998</v>
      </c>
      <c r="G311" s="182">
        <v>0.28999999999999998</v>
      </c>
      <c r="H311" s="163" t="s">
        <v>542</v>
      </c>
      <c r="K311" s="163">
        <f t="shared" si="135"/>
        <v>0</v>
      </c>
      <c r="L311" s="173"/>
      <c r="M311" s="171"/>
      <c r="N311" s="163">
        <f t="shared" si="136"/>
        <v>0</v>
      </c>
      <c r="Q311" s="163">
        <f t="shared" si="137"/>
        <v>0</v>
      </c>
      <c r="R311" s="174">
        <f t="shared" si="109"/>
        <v>0</v>
      </c>
      <c r="S311">
        <f t="shared" si="110"/>
        <v>0</v>
      </c>
    </row>
    <row r="312" spans="1:19" x14ac:dyDescent="0.25">
      <c r="A312" s="161" t="s">
        <v>537</v>
      </c>
      <c r="B312" s="172" t="s">
        <v>529</v>
      </c>
      <c r="D312" s="161" t="s">
        <v>549</v>
      </c>
      <c r="E312" s="163" t="s">
        <v>559</v>
      </c>
      <c r="F312" s="175">
        <f>F310*G312</f>
        <v>2372.4469999999997</v>
      </c>
      <c r="G312" s="182">
        <v>0.35</v>
      </c>
      <c r="H312" s="163" t="s">
        <v>542</v>
      </c>
      <c r="K312" s="163">
        <f t="shared" si="135"/>
        <v>0</v>
      </c>
      <c r="N312" s="163">
        <f t="shared" si="136"/>
        <v>0</v>
      </c>
      <c r="Q312" s="163">
        <f t="shared" si="137"/>
        <v>0</v>
      </c>
      <c r="R312" s="174">
        <f t="shared" si="109"/>
        <v>0</v>
      </c>
      <c r="S312">
        <f t="shared" si="110"/>
        <v>0</v>
      </c>
    </row>
    <row r="313" spans="1:19" x14ac:dyDescent="0.25">
      <c r="A313" s="161" t="s">
        <v>537</v>
      </c>
      <c r="B313" s="172" t="s">
        <v>530</v>
      </c>
      <c r="D313" s="161" t="s">
        <v>549</v>
      </c>
      <c r="E313" s="163" t="s">
        <v>559</v>
      </c>
      <c r="F313" s="175">
        <f>F310*G313</f>
        <v>2440.2311999999997</v>
      </c>
      <c r="G313" s="182">
        <v>0.36</v>
      </c>
      <c r="H313" s="163" t="s">
        <v>542</v>
      </c>
      <c r="K313" s="163">
        <f t="shared" si="135"/>
        <v>0</v>
      </c>
      <c r="N313" s="163">
        <f t="shared" si="136"/>
        <v>0</v>
      </c>
      <c r="Q313" s="163">
        <f t="shared" si="137"/>
        <v>0</v>
      </c>
      <c r="R313" s="174">
        <f t="shared" si="109"/>
        <v>0</v>
      </c>
      <c r="S313">
        <f t="shared" si="110"/>
        <v>0</v>
      </c>
    </row>
    <row r="314" spans="1:19" x14ac:dyDescent="0.25">
      <c r="R314" s="174"/>
    </row>
    <row r="315" spans="1:19" x14ac:dyDescent="0.25">
      <c r="F315" s="186">
        <v>11489.26</v>
      </c>
      <c r="R315" s="174"/>
    </row>
    <row r="316" spans="1:19" x14ac:dyDescent="0.25">
      <c r="A316" s="161" t="s">
        <v>524</v>
      </c>
      <c r="B316" s="162" t="s">
        <v>525</v>
      </c>
      <c r="D316" s="161" t="s">
        <v>560</v>
      </c>
      <c r="E316" s="163" t="s">
        <v>561</v>
      </c>
      <c r="F316" s="175">
        <v>157.30000000000001</v>
      </c>
      <c r="H316" s="163" t="s">
        <v>542</v>
      </c>
      <c r="I316" s="173">
        <v>41407</v>
      </c>
      <c r="J316" s="171">
        <v>41530</v>
      </c>
      <c r="K316" s="163">
        <f t="shared" ref="K316:K319" si="138">_xlfn.DAYS(J316,I316)</f>
        <v>123</v>
      </c>
      <c r="L316" s="173">
        <v>41390</v>
      </c>
      <c r="M316" s="171">
        <v>41571</v>
      </c>
      <c r="N316" s="163">
        <f t="shared" ref="N316:N319" si="139">_xlfn.DAYS(M316,L316)</f>
        <v>181</v>
      </c>
      <c r="O316" s="173">
        <v>41477</v>
      </c>
      <c r="P316" s="171">
        <v>41600</v>
      </c>
      <c r="Q316" s="163">
        <f t="shared" ref="Q316:Q339" si="140">_xlfn.DAYS(P316,O316)</f>
        <v>123</v>
      </c>
      <c r="R316" s="174">
        <f t="shared" si="109"/>
        <v>142.33333333333334</v>
      </c>
      <c r="S316">
        <f t="shared" si="110"/>
        <v>123</v>
      </c>
    </row>
    <row r="317" spans="1:19" x14ac:dyDescent="0.25">
      <c r="A317" s="161" t="s">
        <v>524</v>
      </c>
      <c r="B317" s="172" t="s">
        <v>528</v>
      </c>
      <c r="D317" s="161" t="s">
        <v>560</v>
      </c>
      <c r="E317" s="163" t="s">
        <v>561</v>
      </c>
      <c r="F317" s="175">
        <f>F316*G317</f>
        <v>0</v>
      </c>
      <c r="G317" s="182">
        <v>0</v>
      </c>
      <c r="H317" s="163" t="s">
        <v>542</v>
      </c>
      <c r="K317" s="163">
        <f t="shared" si="138"/>
        <v>0</v>
      </c>
      <c r="L317" s="173">
        <v>41390</v>
      </c>
      <c r="M317" s="171">
        <v>41398</v>
      </c>
      <c r="N317" s="163">
        <f t="shared" si="139"/>
        <v>8</v>
      </c>
      <c r="O317" s="173">
        <v>41477</v>
      </c>
      <c r="P317" s="171">
        <v>41485</v>
      </c>
      <c r="Q317" s="163">
        <f t="shared" si="140"/>
        <v>8</v>
      </c>
      <c r="R317" s="174">
        <f t="shared" si="109"/>
        <v>5.333333333333333</v>
      </c>
      <c r="S317">
        <f t="shared" si="110"/>
        <v>8</v>
      </c>
    </row>
    <row r="318" spans="1:19" x14ac:dyDescent="0.25">
      <c r="A318" s="161" t="s">
        <v>524</v>
      </c>
      <c r="B318" s="172" t="s">
        <v>529</v>
      </c>
      <c r="D318" s="161" t="s">
        <v>560</v>
      </c>
      <c r="E318" s="163" t="s">
        <v>561</v>
      </c>
      <c r="F318" s="175">
        <f>F316*G318</f>
        <v>0</v>
      </c>
      <c r="G318" s="182">
        <v>0</v>
      </c>
      <c r="H318" s="163" t="s">
        <v>542</v>
      </c>
      <c r="K318" s="163">
        <f t="shared" si="138"/>
        <v>0</v>
      </c>
      <c r="N318" s="163">
        <f t="shared" si="139"/>
        <v>0</v>
      </c>
      <c r="Q318" s="163">
        <f t="shared" si="140"/>
        <v>0</v>
      </c>
      <c r="R318" s="174">
        <f t="shared" si="109"/>
        <v>0</v>
      </c>
      <c r="S318">
        <f t="shared" si="110"/>
        <v>0</v>
      </c>
    </row>
    <row r="319" spans="1:19" x14ac:dyDescent="0.25">
      <c r="A319" s="161" t="s">
        <v>524</v>
      </c>
      <c r="B319" s="172" t="s">
        <v>530</v>
      </c>
      <c r="D319" s="161" t="s">
        <v>560</v>
      </c>
      <c r="E319" s="163" t="s">
        <v>561</v>
      </c>
      <c r="F319" s="175">
        <f>F316*G319</f>
        <v>157.30000000000001</v>
      </c>
      <c r="G319" s="182">
        <v>1</v>
      </c>
      <c r="H319" s="163" t="s">
        <v>542</v>
      </c>
      <c r="K319" s="163">
        <f t="shared" si="138"/>
        <v>0</v>
      </c>
      <c r="N319" s="163">
        <f t="shared" si="139"/>
        <v>0</v>
      </c>
      <c r="Q319" s="163">
        <f t="shared" si="140"/>
        <v>0</v>
      </c>
      <c r="R319" s="174">
        <f t="shared" si="109"/>
        <v>0</v>
      </c>
      <c r="S319">
        <f t="shared" si="110"/>
        <v>0</v>
      </c>
    </row>
    <row r="320" spans="1:19" x14ac:dyDescent="0.25">
      <c r="R320" s="174"/>
    </row>
    <row r="321" spans="1:19" x14ac:dyDescent="0.25">
      <c r="A321" s="161" t="s">
        <v>531</v>
      </c>
      <c r="B321" s="162" t="s">
        <v>525</v>
      </c>
      <c r="D321" s="161" t="s">
        <v>560</v>
      </c>
      <c r="E321" s="163" t="s">
        <v>561</v>
      </c>
      <c r="F321" s="175">
        <v>4128.34</v>
      </c>
      <c r="H321" s="163" t="s">
        <v>542</v>
      </c>
      <c r="I321" s="173"/>
      <c r="J321" s="171"/>
      <c r="K321" s="163">
        <f t="shared" ref="K321:K324" si="141">_xlfn.DAYS(J321,I321)</f>
        <v>0</v>
      </c>
      <c r="L321" s="173">
        <v>41457</v>
      </c>
      <c r="M321" s="171">
        <v>41489</v>
      </c>
      <c r="N321" s="163">
        <f t="shared" ref="N321:N324" si="142">_xlfn.DAYS(M321,L321)</f>
        <v>32</v>
      </c>
      <c r="O321" s="173">
        <v>41477</v>
      </c>
      <c r="P321" s="171">
        <v>41512</v>
      </c>
      <c r="Q321" s="163">
        <f t="shared" si="140"/>
        <v>35</v>
      </c>
      <c r="R321" s="174">
        <f t="shared" si="109"/>
        <v>22.333333333333332</v>
      </c>
      <c r="S321">
        <f t="shared" si="110"/>
        <v>32</v>
      </c>
    </row>
    <row r="322" spans="1:19" x14ac:dyDescent="0.25">
      <c r="A322" s="161" t="s">
        <v>531</v>
      </c>
      <c r="B322" s="172" t="s">
        <v>528</v>
      </c>
      <c r="D322" s="161" t="s">
        <v>560</v>
      </c>
      <c r="E322" s="163" t="s">
        <v>561</v>
      </c>
      <c r="F322" s="175">
        <f>F321*G322</f>
        <v>1114.6518000000001</v>
      </c>
      <c r="G322" s="182">
        <v>0.27</v>
      </c>
      <c r="H322" s="163" t="s">
        <v>542</v>
      </c>
      <c r="K322" s="163">
        <f t="shared" si="141"/>
        <v>0</v>
      </c>
      <c r="L322" s="173"/>
      <c r="M322" s="171"/>
      <c r="N322" s="163">
        <f t="shared" si="142"/>
        <v>0</v>
      </c>
      <c r="Q322" s="163">
        <f t="shared" si="140"/>
        <v>0</v>
      </c>
      <c r="R322" s="174">
        <f t="shared" si="109"/>
        <v>0</v>
      </c>
      <c r="S322">
        <f t="shared" si="110"/>
        <v>0</v>
      </c>
    </row>
    <row r="323" spans="1:19" x14ac:dyDescent="0.25">
      <c r="A323" s="161" t="s">
        <v>531</v>
      </c>
      <c r="B323" s="172" t="s">
        <v>529</v>
      </c>
      <c r="D323" s="161" t="s">
        <v>560</v>
      </c>
      <c r="E323" s="163" t="s">
        <v>561</v>
      </c>
      <c r="F323" s="175">
        <f>F321*G323</f>
        <v>1610.0526000000002</v>
      </c>
      <c r="G323" s="182">
        <v>0.39</v>
      </c>
      <c r="H323" s="163" t="s">
        <v>542</v>
      </c>
      <c r="K323" s="163">
        <f t="shared" si="141"/>
        <v>0</v>
      </c>
      <c r="N323" s="163">
        <f t="shared" si="142"/>
        <v>0</v>
      </c>
      <c r="Q323" s="163">
        <f t="shared" si="140"/>
        <v>0</v>
      </c>
      <c r="R323" s="174">
        <f t="shared" si="109"/>
        <v>0</v>
      </c>
      <c r="S323">
        <f t="shared" si="110"/>
        <v>0</v>
      </c>
    </row>
    <row r="324" spans="1:19" x14ac:dyDescent="0.25">
      <c r="A324" s="161" t="s">
        <v>531</v>
      </c>
      <c r="B324" s="172" t="s">
        <v>530</v>
      </c>
      <c r="D324" s="161" t="s">
        <v>560</v>
      </c>
      <c r="E324" s="163" t="s">
        <v>561</v>
      </c>
      <c r="F324" s="175">
        <f>F321*G324</f>
        <v>1403.6356000000001</v>
      </c>
      <c r="G324" s="182">
        <v>0.34</v>
      </c>
      <c r="H324" s="163" t="s">
        <v>542</v>
      </c>
      <c r="K324" s="163">
        <f t="shared" si="141"/>
        <v>0</v>
      </c>
      <c r="N324" s="163">
        <f t="shared" si="142"/>
        <v>0</v>
      </c>
      <c r="Q324" s="163">
        <f t="shared" si="140"/>
        <v>0</v>
      </c>
      <c r="R324" s="174">
        <f t="shared" si="109"/>
        <v>0</v>
      </c>
      <c r="S324">
        <f t="shared" si="110"/>
        <v>0</v>
      </c>
    </row>
    <row r="325" spans="1:19" x14ac:dyDescent="0.25">
      <c r="R325" s="174"/>
    </row>
    <row r="326" spans="1:19" x14ac:dyDescent="0.25">
      <c r="A326" s="161" t="s">
        <v>533</v>
      </c>
      <c r="B326" s="162" t="s">
        <v>525</v>
      </c>
      <c r="D326" s="161" t="s">
        <v>560</v>
      </c>
      <c r="E326" s="163" t="s">
        <v>561</v>
      </c>
      <c r="F326" s="175">
        <v>2401.2199999999998</v>
      </c>
      <c r="H326" s="163" t="s">
        <v>542</v>
      </c>
      <c r="I326" s="173"/>
      <c r="J326" s="171"/>
      <c r="K326" s="163">
        <f t="shared" ref="K326:K329" si="143">_xlfn.DAYS(J326,I326)</f>
        <v>0</v>
      </c>
      <c r="L326" s="173">
        <v>41491</v>
      </c>
      <c r="M326" s="171">
        <v>41538</v>
      </c>
      <c r="N326" s="163">
        <f t="shared" ref="N326:N329" si="144">_xlfn.DAYS(M326,L326)</f>
        <v>47</v>
      </c>
      <c r="O326" s="173">
        <v>41498</v>
      </c>
      <c r="P326" s="171">
        <v>41530</v>
      </c>
      <c r="Q326" s="163">
        <f t="shared" si="140"/>
        <v>32</v>
      </c>
      <c r="R326" s="174">
        <f t="shared" si="109"/>
        <v>26.333333333333332</v>
      </c>
      <c r="S326">
        <f t="shared" si="110"/>
        <v>32</v>
      </c>
    </row>
    <row r="327" spans="1:19" x14ac:dyDescent="0.25">
      <c r="A327" s="161" t="s">
        <v>533</v>
      </c>
      <c r="B327" s="172" t="s">
        <v>528</v>
      </c>
      <c r="D327" s="161" t="s">
        <v>560</v>
      </c>
      <c r="E327" s="163" t="s">
        <v>561</v>
      </c>
      <c r="F327" s="175">
        <f>F326*G327</f>
        <v>696.35379999999986</v>
      </c>
      <c r="G327" s="182">
        <v>0.28999999999999998</v>
      </c>
      <c r="H327" s="163" t="s">
        <v>542</v>
      </c>
      <c r="K327" s="163">
        <f t="shared" si="143"/>
        <v>0</v>
      </c>
      <c r="L327" s="173"/>
      <c r="M327" s="171"/>
      <c r="N327" s="163">
        <f t="shared" si="144"/>
        <v>0</v>
      </c>
      <c r="Q327" s="163">
        <f t="shared" si="140"/>
        <v>0</v>
      </c>
      <c r="R327" s="174">
        <f t="shared" si="109"/>
        <v>0</v>
      </c>
      <c r="S327">
        <f t="shared" si="110"/>
        <v>0</v>
      </c>
    </row>
    <row r="328" spans="1:19" x14ac:dyDescent="0.25">
      <c r="A328" s="161" t="s">
        <v>533</v>
      </c>
      <c r="B328" s="172" t="s">
        <v>529</v>
      </c>
      <c r="D328" s="161" t="s">
        <v>560</v>
      </c>
      <c r="E328" s="163" t="s">
        <v>561</v>
      </c>
      <c r="F328" s="175">
        <f>F326*G328</f>
        <v>840.42699999999991</v>
      </c>
      <c r="G328" s="182">
        <v>0.35</v>
      </c>
      <c r="H328" s="163" t="s">
        <v>542</v>
      </c>
      <c r="K328" s="163">
        <f t="shared" si="143"/>
        <v>0</v>
      </c>
      <c r="N328" s="163">
        <f t="shared" si="144"/>
        <v>0</v>
      </c>
      <c r="Q328" s="163">
        <f t="shared" si="140"/>
        <v>0</v>
      </c>
      <c r="R328" s="174">
        <f t="shared" si="109"/>
        <v>0</v>
      </c>
      <c r="S328">
        <f t="shared" si="110"/>
        <v>0</v>
      </c>
    </row>
    <row r="329" spans="1:19" x14ac:dyDescent="0.25">
      <c r="A329" s="161" t="s">
        <v>533</v>
      </c>
      <c r="B329" s="172" t="s">
        <v>530</v>
      </c>
      <c r="D329" s="161" t="s">
        <v>560</v>
      </c>
      <c r="E329" s="163" t="s">
        <v>561</v>
      </c>
      <c r="F329" s="175">
        <f>F326*G329</f>
        <v>864.43919999999991</v>
      </c>
      <c r="G329" s="182">
        <v>0.36</v>
      </c>
      <c r="H329" s="163" t="s">
        <v>542</v>
      </c>
      <c r="K329" s="163">
        <f t="shared" si="143"/>
        <v>0</v>
      </c>
      <c r="N329" s="163">
        <f t="shared" si="144"/>
        <v>0</v>
      </c>
      <c r="Q329" s="163">
        <f t="shared" si="140"/>
        <v>0</v>
      </c>
      <c r="R329" s="174">
        <f t="shared" ref="R329:R365" si="145">AVERAGE(Q329,N329,K329)</f>
        <v>0</v>
      </c>
      <c r="S329">
        <f t="shared" ref="S329:S365" si="146">MEDIAN(K329,N329,Q329)</f>
        <v>0</v>
      </c>
    </row>
    <row r="330" spans="1:19" x14ac:dyDescent="0.25">
      <c r="R330" s="174"/>
    </row>
    <row r="331" spans="1:19" x14ac:dyDescent="0.25">
      <c r="A331" s="161" t="s">
        <v>535</v>
      </c>
      <c r="B331" s="162" t="s">
        <v>525</v>
      </c>
      <c r="D331" s="161" t="s">
        <v>560</v>
      </c>
      <c r="E331" s="163" t="s">
        <v>561</v>
      </c>
      <c r="F331" s="175">
        <v>2401.1999999999998</v>
      </c>
      <c r="H331" s="163" t="s">
        <v>542</v>
      </c>
      <c r="I331" s="173"/>
      <c r="J331" s="171"/>
      <c r="K331" s="163">
        <f t="shared" ref="K331:K334" si="147">_xlfn.DAYS(J331,I331)</f>
        <v>0</v>
      </c>
      <c r="L331" s="173">
        <v>41498</v>
      </c>
      <c r="M331" s="171">
        <v>41552</v>
      </c>
      <c r="N331" s="163">
        <f t="shared" ref="N331:N334" si="148">_xlfn.DAYS(M331,L331)</f>
        <v>54</v>
      </c>
      <c r="O331" s="173">
        <v>41533</v>
      </c>
      <c r="P331" s="171">
        <v>41565</v>
      </c>
      <c r="Q331" s="163">
        <f t="shared" si="140"/>
        <v>32</v>
      </c>
      <c r="R331" s="174">
        <f t="shared" si="145"/>
        <v>28.666666666666668</v>
      </c>
      <c r="S331">
        <f t="shared" si="146"/>
        <v>32</v>
      </c>
    </row>
    <row r="332" spans="1:19" x14ac:dyDescent="0.25">
      <c r="A332" s="161" t="s">
        <v>535</v>
      </c>
      <c r="B332" s="172" t="s">
        <v>528</v>
      </c>
      <c r="D332" s="161" t="s">
        <v>560</v>
      </c>
      <c r="E332" s="163" t="s">
        <v>561</v>
      </c>
      <c r="F332" s="175">
        <f>F331*G332</f>
        <v>696.34799999999984</v>
      </c>
      <c r="G332" s="182">
        <v>0.28999999999999998</v>
      </c>
      <c r="H332" s="163" t="s">
        <v>542</v>
      </c>
      <c r="K332" s="163">
        <f t="shared" si="147"/>
        <v>0</v>
      </c>
      <c r="L332" s="173"/>
      <c r="M332" s="171"/>
      <c r="N332" s="163">
        <f t="shared" si="148"/>
        <v>0</v>
      </c>
      <c r="Q332" s="163">
        <f t="shared" si="140"/>
        <v>0</v>
      </c>
      <c r="R332" s="174">
        <f t="shared" si="145"/>
        <v>0</v>
      </c>
      <c r="S332">
        <f t="shared" si="146"/>
        <v>0</v>
      </c>
    </row>
    <row r="333" spans="1:19" x14ac:dyDescent="0.25">
      <c r="A333" s="161" t="s">
        <v>535</v>
      </c>
      <c r="B333" s="172" t="s">
        <v>529</v>
      </c>
      <c r="D333" s="161" t="s">
        <v>560</v>
      </c>
      <c r="E333" s="163" t="s">
        <v>561</v>
      </c>
      <c r="F333" s="175">
        <f>F331*G333</f>
        <v>840.41999999999985</v>
      </c>
      <c r="G333" s="182">
        <v>0.35</v>
      </c>
      <c r="H333" s="163" t="s">
        <v>542</v>
      </c>
      <c r="K333" s="163">
        <f t="shared" si="147"/>
        <v>0</v>
      </c>
      <c r="N333" s="163">
        <f t="shared" si="148"/>
        <v>0</v>
      </c>
      <c r="Q333" s="163">
        <f t="shared" si="140"/>
        <v>0</v>
      </c>
      <c r="R333" s="174">
        <f t="shared" si="145"/>
        <v>0</v>
      </c>
      <c r="S333">
        <f t="shared" si="146"/>
        <v>0</v>
      </c>
    </row>
    <row r="334" spans="1:19" x14ac:dyDescent="0.25">
      <c r="A334" s="161" t="s">
        <v>535</v>
      </c>
      <c r="B334" s="172" t="s">
        <v>530</v>
      </c>
      <c r="D334" s="161" t="s">
        <v>560</v>
      </c>
      <c r="E334" s="163" t="s">
        <v>561</v>
      </c>
      <c r="F334" s="175">
        <f>F331*G334</f>
        <v>864.4319999999999</v>
      </c>
      <c r="G334" s="182">
        <v>0.36</v>
      </c>
      <c r="H334" s="163" t="s">
        <v>542</v>
      </c>
      <c r="K334" s="163">
        <f t="shared" si="147"/>
        <v>0</v>
      </c>
      <c r="N334" s="163">
        <f t="shared" si="148"/>
        <v>0</v>
      </c>
      <c r="Q334" s="163">
        <f t="shared" si="140"/>
        <v>0</v>
      </c>
      <c r="R334" s="174">
        <f t="shared" si="145"/>
        <v>0</v>
      </c>
      <c r="S334">
        <f t="shared" si="146"/>
        <v>0</v>
      </c>
    </row>
    <row r="335" spans="1:19" x14ac:dyDescent="0.25">
      <c r="R335" s="174"/>
    </row>
    <row r="336" spans="1:19" x14ac:dyDescent="0.25">
      <c r="A336" s="161" t="s">
        <v>537</v>
      </c>
      <c r="B336" s="162" t="s">
        <v>525</v>
      </c>
      <c r="D336" s="161" t="s">
        <v>560</v>
      </c>
      <c r="E336" s="163" t="s">
        <v>561</v>
      </c>
      <c r="F336" s="175">
        <v>2401.1999999999998</v>
      </c>
      <c r="H336" s="163" t="s">
        <v>542</v>
      </c>
      <c r="I336" s="173"/>
      <c r="J336" s="171"/>
      <c r="K336" s="163">
        <f t="shared" ref="K336:K339" si="149">_xlfn.DAYS(J336,I336)</f>
        <v>0</v>
      </c>
      <c r="L336" s="173">
        <v>41516</v>
      </c>
      <c r="M336" s="171">
        <v>41571</v>
      </c>
      <c r="N336" s="163">
        <f t="shared" ref="N336:N339" si="150">_xlfn.DAYS(M336,L336)</f>
        <v>55</v>
      </c>
      <c r="O336" s="173">
        <v>41568</v>
      </c>
      <c r="P336" s="171">
        <v>41600</v>
      </c>
      <c r="Q336" s="163">
        <f t="shared" si="140"/>
        <v>32</v>
      </c>
      <c r="R336" s="174">
        <f t="shared" si="145"/>
        <v>29</v>
      </c>
      <c r="S336">
        <f t="shared" si="146"/>
        <v>32</v>
      </c>
    </row>
    <row r="337" spans="1:19" x14ac:dyDescent="0.25">
      <c r="A337" s="161" t="s">
        <v>537</v>
      </c>
      <c r="B337" s="172" t="s">
        <v>528</v>
      </c>
      <c r="D337" s="161" t="s">
        <v>560</v>
      </c>
      <c r="E337" s="163" t="s">
        <v>561</v>
      </c>
      <c r="F337" s="175">
        <f>F336*G337</f>
        <v>696.34799999999984</v>
      </c>
      <c r="G337" s="182">
        <v>0.28999999999999998</v>
      </c>
      <c r="H337" s="163" t="s">
        <v>542</v>
      </c>
      <c r="K337" s="163">
        <f t="shared" si="149"/>
        <v>0</v>
      </c>
      <c r="L337" s="173"/>
      <c r="M337" s="171"/>
      <c r="N337" s="163">
        <f t="shared" si="150"/>
        <v>0</v>
      </c>
      <c r="Q337" s="163">
        <f t="shared" si="140"/>
        <v>0</v>
      </c>
      <c r="R337" s="174">
        <f t="shared" si="145"/>
        <v>0</v>
      </c>
      <c r="S337">
        <f t="shared" si="146"/>
        <v>0</v>
      </c>
    </row>
    <row r="338" spans="1:19" x14ac:dyDescent="0.25">
      <c r="A338" s="161" t="s">
        <v>537</v>
      </c>
      <c r="B338" s="172" t="s">
        <v>529</v>
      </c>
      <c r="D338" s="161" t="s">
        <v>560</v>
      </c>
      <c r="E338" s="163" t="s">
        <v>561</v>
      </c>
      <c r="F338" s="175">
        <f>F336*G338</f>
        <v>840.41999999999985</v>
      </c>
      <c r="G338" s="182">
        <v>0.35</v>
      </c>
      <c r="H338" s="163" t="s">
        <v>542</v>
      </c>
      <c r="K338" s="163">
        <f t="shared" si="149"/>
        <v>0</v>
      </c>
      <c r="N338" s="163">
        <f t="shared" si="150"/>
        <v>0</v>
      </c>
      <c r="Q338" s="163">
        <f t="shared" si="140"/>
        <v>0</v>
      </c>
      <c r="R338" s="174">
        <f t="shared" si="145"/>
        <v>0</v>
      </c>
      <c r="S338">
        <f t="shared" si="146"/>
        <v>0</v>
      </c>
    </row>
    <row r="339" spans="1:19" x14ac:dyDescent="0.25">
      <c r="A339" s="161" t="s">
        <v>537</v>
      </c>
      <c r="B339" s="172" t="s">
        <v>530</v>
      </c>
      <c r="D339" s="161" t="s">
        <v>560</v>
      </c>
      <c r="E339" s="163" t="s">
        <v>561</v>
      </c>
      <c r="F339" s="175">
        <f>F336*G339</f>
        <v>864.4319999999999</v>
      </c>
      <c r="G339" s="182">
        <v>0.36</v>
      </c>
      <c r="H339" s="163" t="s">
        <v>542</v>
      </c>
      <c r="K339" s="163">
        <f t="shared" si="149"/>
        <v>0</v>
      </c>
      <c r="N339" s="163">
        <f t="shared" si="150"/>
        <v>0</v>
      </c>
      <c r="Q339" s="163">
        <f t="shared" si="140"/>
        <v>0</v>
      </c>
      <c r="R339" s="174">
        <f t="shared" si="145"/>
        <v>0</v>
      </c>
      <c r="S339">
        <f t="shared" si="146"/>
        <v>0</v>
      </c>
    </row>
    <row r="340" spans="1:19" x14ac:dyDescent="0.25">
      <c r="B340" s="172"/>
      <c r="R340" s="174"/>
    </row>
    <row r="341" spans="1:19" x14ac:dyDescent="0.25">
      <c r="F341" s="186">
        <v>8969.11</v>
      </c>
      <c r="R341" s="174"/>
    </row>
    <row r="342" spans="1:19" x14ac:dyDescent="0.25">
      <c r="A342" s="161" t="s">
        <v>524</v>
      </c>
      <c r="B342" s="162" t="s">
        <v>525</v>
      </c>
      <c r="D342" s="161" t="s">
        <v>560</v>
      </c>
      <c r="E342" s="163" t="s">
        <v>559</v>
      </c>
      <c r="F342" s="175">
        <v>672.68</v>
      </c>
      <c r="H342" s="163" t="s">
        <v>542</v>
      </c>
      <c r="I342" s="173">
        <v>41471</v>
      </c>
      <c r="J342" s="171">
        <v>41565</v>
      </c>
      <c r="K342" s="163">
        <f t="shared" ref="K342:K345" si="151">_xlfn.DAYS(J342,I342)</f>
        <v>94</v>
      </c>
      <c r="L342" s="173">
        <v>41408</v>
      </c>
      <c r="M342" s="171">
        <v>41585</v>
      </c>
      <c r="N342" s="163">
        <f t="shared" ref="N342:N345" si="152">_xlfn.DAYS(M342,L342)</f>
        <v>177</v>
      </c>
      <c r="R342" s="174">
        <f t="shared" si="145"/>
        <v>135.5</v>
      </c>
      <c r="S342">
        <f t="shared" si="146"/>
        <v>135.5</v>
      </c>
    </row>
    <row r="343" spans="1:19" x14ac:dyDescent="0.25">
      <c r="A343" s="161" t="s">
        <v>524</v>
      </c>
      <c r="B343" s="172" t="s">
        <v>528</v>
      </c>
      <c r="D343" s="161" t="s">
        <v>560</v>
      </c>
      <c r="E343" s="163" t="s">
        <v>559</v>
      </c>
      <c r="F343" s="175">
        <f>F342*G343</f>
        <v>181.62360000000001</v>
      </c>
      <c r="G343" s="182">
        <v>0.27</v>
      </c>
      <c r="H343" s="163" t="s">
        <v>542</v>
      </c>
      <c r="K343" s="163">
        <f t="shared" si="151"/>
        <v>0</v>
      </c>
      <c r="L343" s="173">
        <v>41408</v>
      </c>
      <c r="M343" s="171">
        <v>41461</v>
      </c>
      <c r="N343" s="163">
        <f t="shared" si="152"/>
        <v>53</v>
      </c>
      <c r="R343" s="174">
        <f t="shared" si="145"/>
        <v>26.5</v>
      </c>
      <c r="S343">
        <f t="shared" si="146"/>
        <v>26.5</v>
      </c>
    </row>
    <row r="344" spans="1:19" x14ac:dyDescent="0.25">
      <c r="A344" s="161" t="s">
        <v>524</v>
      </c>
      <c r="B344" s="172" t="s">
        <v>529</v>
      </c>
      <c r="D344" s="161" t="s">
        <v>560</v>
      </c>
      <c r="E344" s="163" t="s">
        <v>559</v>
      </c>
      <c r="F344" s="175">
        <f>F342*G344</f>
        <v>262.34519999999998</v>
      </c>
      <c r="G344" s="182">
        <v>0.39</v>
      </c>
      <c r="H344" s="163" t="s">
        <v>542</v>
      </c>
      <c r="K344" s="163">
        <f t="shared" si="151"/>
        <v>0</v>
      </c>
      <c r="N344" s="163">
        <f t="shared" si="152"/>
        <v>0</v>
      </c>
      <c r="R344" s="174">
        <f t="shared" si="145"/>
        <v>0</v>
      </c>
      <c r="S344">
        <f t="shared" si="146"/>
        <v>0</v>
      </c>
    </row>
    <row r="345" spans="1:19" x14ac:dyDescent="0.25">
      <c r="A345" s="161" t="s">
        <v>524</v>
      </c>
      <c r="B345" s="172" t="s">
        <v>530</v>
      </c>
      <c r="D345" s="161" t="s">
        <v>560</v>
      </c>
      <c r="E345" s="163" t="s">
        <v>559</v>
      </c>
      <c r="F345" s="175">
        <f>F342*G345</f>
        <v>228.71119999999999</v>
      </c>
      <c r="G345" s="182">
        <v>0.34</v>
      </c>
      <c r="H345" s="163" t="s">
        <v>542</v>
      </c>
      <c r="K345" s="163">
        <f t="shared" si="151"/>
        <v>0</v>
      </c>
      <c r="N345" s="163">
        <f t="shared" si="152"/>
        <v>0</v>
      </c>
      <c r="R345" s="174">
        <f t="shared" si="145"/>
        <v>0</v>
      </c>
      <c r="S345">
        <f t="shared" si="146"/>
        <v>0</v>
      </c>
    </row>
    <row r="346" spans="1:19" x14ac:dyDescent="0.25">
      <c r="R346" s="174"/>
    </row>
    <row r="347" spans="1:19" x14ac:dyDescent="0.25">
      <c r="A347" s="161" t="s">
        <v>531</v>
      </c>
      <c r="B347" s="162" t="s">
        <v>525</v>
      </c>
      <c r="D347" s="161" t="s">
        <v>560</v>
      </c>
      <c r="E347" s="163" t="s">
        <v>559</v>
      </c>
      <c r="F347" s="175">
        <v>1569.59</v>
      </c>
      <c r="H347" s="163" t="s">
        <v>542</v>
      </c>
      <c r="I347" s="173"/>
      <c r="J347" s="171"/>
      <c r="K347" s="163">
        <f t="shared" ref="K347:K350" si="153">_xlfn.DAYS(J347,I347)</f>
        <v>0</v>
      </c>
      <c r="L347" s="173">
        <v>41464</v>
      </c>
      <c r="M347" s="171">
        <v>41562</v>
      </c>
      <c r="N347" s="163">
        <f t="shared" ref="N347:N350" si="154">_xlfn.DAYS(M347,L347)</f>
        <v>98</v>
      </c>
      <c r="R347" s="174">
        <f t="shared" si="145"/>
        <v>49</v>
      </c>
      <c r="S347">
        <f t="shared" si="146"/>
        <v>49</v>
      </c>
    </row>
    <row r="348" spans="1:19" x14ac:dyDescent="0.25">
      <c r="A348" s="161" t="s">
        <v>531</v>
      </c>
      <c r="B348" s="172" t="s">
        <v>528</v>
      </c>
      <c r="D348" s="161" t="s">
        <v>560</v>
      </c>
      <c r="E348" s="163" t="s">
        <v>559</v>
      </c>
      <c r="F348" s="175">
        <f>F347*G348</f>
        <v>423.78930000000003</v>
      </c>
      <c r="G348" s="182">
        <v>0.27</v>
      </c>
      <c r="H348" s="163" t="s">
        <v>542</v>
      </c>
      <c r="K348" s="163">
        <f t="shared" si="153"/>
        <v>0</v>
      </c>
      <c r="L348" s="173"/>
      <c r="M348" s="171"/>
      <c r="N348" s="163">
        <f t="shared" si="154"/>
        <v>0</v>
      </c>
      <c r="R348" s="174">
        <f t="shared" si="145"/>
        <v>0</v>
      </c>
      <c r="S348">
        <f t="shared" si="146"/>
        <v>0</v>
      </c>
    </row>
    <row r="349" spans="1:19" x14ac:dyDescent="0.25">
      <c r="A349" s="161" t="s">
        <v>531</v>
      </c>
      <c r="B349" s="172" t="s">
        <v>529</v>
      </c>
      <c r="D349" s="161" t="s">
        <v>560</v>
      </c>
      <c r="E349" s="163" t="s">
        <v>559</v>
      </c>
      <c r="F349" s="175">
        <f>F347*G349</f>
        <v>612.14009999999996</v>
      </c>
      <c r="G349" s="182">
        <v>0.39</v>
      </c>
      <c r="H349" s="163" t="s">
        <v>542</v>
      </c>
      <c r="K349" s="163">
        <f t="shared" si="153"/>
        <v>0</v>
      </c>
      <c r="N349" s="163">
        <f t="shared" si="154"/>
        <v>0</v>
      </c>
      <c r="R349" s="174">
        <f t="shared" si="145"/>
        <v>0</v>
      </c>
      <c r="S349">
        <f t="shared" si="146"/>
        <v>0</v>
      </c>
    </row>
    <row r="350" spans="1:19" x14ac:dyDescent="0.25">
      <c r="A350" s="161" t="s">
        <v>531</v>
      </c>
      <c r="B350" s="172" t="s">
        <v>530</v>
      </c>
      <c r="D350" s="161" t="s">
        <v>560</v>
      </c>
      <c r="E350" s="163" t="s">
        <v>559</v>
      </c>
      <c r="F350" s="175">
        <f>F347*G350</f>
        <v>533.66060000000004</v>
      </c>
      <c r="G350" s="182">
        <v>0.34</v>
      </c>
      <c r="H350" s="163" t="s">
        <v>542</v>
      </c>
      <c r="K350" s="163">
        <f t="shared" si="153"/>
        <v>0</v>
      </c>
      <c r="N350" s="163">
        <f t="shared" si="154"/>
        <v>0</v>
      </c>
      <c r="R350" s="174">
        <f t="shared" si="145"/>
        <v>0</v>
      </c>
      <c r="S350">
        <f t="shared" si="146"/>
        <v>0</v>
      </c>
    </row>
    <row r="351" spans="1:19" x14ac:dyDescent="0.25">
      <c r="R351" s="174"/>
    </row>
    <row r="352" spans="1:19" x14ac:dyDescent="0.25">
      <c r="A352" s="161" t="s">
        <v>533</v>
      </c>
      <c r="B352" s="162" t="s">
        <v>525</v>
      </c>
      <c r="D352" s="161" t="s">
        <v>560</v>
      </c>
      <c r="E352" s="163" t="s">
        <v>559</v>
      </c>
      <c r="F352" s="175">
        <f>F341/4</f>
        <v>2242.2775000000001</v>
      </c>
      <c r="H352" s="163" t="s">
        <v>542</v>
      </c>
      <c r="I352" s="173"/>
      <c r="J352" s="171"/>
      <c r="K352" s="163">
        <f t="shared" ref="K352:K355" si="155">_xlfn.DAYS(J352,I352)</f>
        <v>0</v>
      </c>
      <c r="L352" s="173">
        <v>41477</v>
      </c>
      <c r="M352" s="171">
        <v>41576</v>
      </c>
      <c r="N352" s="163">
        <f t="shared" ref="N352:N355" si="156">_xlfn.DAYS(M352,L352)</f>
        <v>99</v>
      </c>
      <c r="R352" s="174">
        <f t="shared" si="145"/>
        <v>49.5</v>
      </c>
      <c r="S352">
        <f t="shared" si="146"/>
        <v>49.5</v>
      </c>
    </row>
    <row r="353" spans="1:19" x14ac:dyDescent="0.25">
      <c r="A353" s="161" t="s">
        <v>533</v>
      </c>
      <c r="B353" s="172" t="s">
        <v>528</v>
      </c>
      <c r="D353" s="161" t="s">
        <v>560</v>
      </c>
      <c r="E353" s="163" t="s">
        <v>559</v>
      </c>
      <c r="F353" s="175">
        <f>F352*G353</f>
        <v>650.26047500000004</v>
      </c>
      <c r="G353" s="182">
        <v>0.28999999999999998</v>
      </c>
      <c r="H353" s="163" t="s">
        <v>542</v>
      </c>
      <c r="K353" s="163">
        <f t="shared" si="155"/>
        <v>0</v>
      </c>
      <c r="L353" s="173"/>
      <c r="M353" s="171"/>
      <c r="N353" s="163">
        <f t="shared" si="156"/>
        <v>0</v>
      </c>
      <c r="R353" s="174">
        <f t="shared" si="145"/>
        <v>0</v>
      </c>
      <c r="S353">
        <f t="shared" si="146"/>
        <v>0</v>
      </c>
    </row>
    <row r="354" spans="1:19" x14ac:dyDescent="0.25">
      <c r="A354" s="161" t="s">
        <v>533</v>
      </c>
      <c r="B354" s="172" t="s">
        <v>529</v>
      </c>
      <c r="D354" s="161" t="s">
        <v>560</v>
      </c>
      <c r="E354" s="163" t="s">
        <v>559</v>
      </c>
      <c r="F354" s="175">
        <f>F352*G354</f>
        <v>784.79712500000005</v>
      </c>
      <c r="G354" s="182">
        <v>0.35</v>
      </c>
      <c r="H354" s="163" t="s">
        <v>542</v>
      </c>
      <c r="K354" s="163">
        <f t="shared" si="155"/>
        <v>0</v>
      </c>
      <c r="N354" s="163">
        <f t="shared" si="156"/>
        <v>0</v>
      </c>
      <c r="R354" s="174">
        <f t="shared" si="145"/>
        <v>0</v>
      </c>
      <c r="S354">
        <f t="shared" si="146"/>
        <v>0</v>
      </c>
    </row>
    <row r="355" spans="1:19" x14ac:dyDescent="0.25">
      <c r="A355" s="161" t="s">
        <v>533</v>
      </c>
      <c r="B355" s="172" t="s">
        <v>530</v>
      </c>
      <c r="D355" s="161" t="s">
        <v>560</v>
      </c>
      <c r="E355" s="163" t="s">
        <v>559</v>
      </c>
      <c r="F355" s="175">
        <f>F352*G355</f>
        <v>807.21990000000005</v>
      </c>
      <c r="G355" s="182">
        <v>0.36</v>
      </c>
      <c r="H355" s="163" t="s">
        <v>542</v>
      </c>
      <c r="K355" s="163">
        <f t="shared" si="155"/>
        <v>0</v>
      </c>
      <c r="N355" s="163">
        <f t="shared" si="156"/>
        <v>0</v>
      </c>
      <c r="R355" s="174">
        <f t="shared" si="145"/>
        <v>0</v>
      </c>
      <c r="S355">
        <f t="shared" si="146"/>
        <v>0</v>
      </c>
    </row>
    <row r="356" spans="1:19" x14ac:dyDescent="0.25">
      <c r="R356" s="174"/>
    </row>
    <row r="357" spans="1:19" x14ac:dyDescent="0.25">
      <c r="A357" s="161" t="s">
        <v>535</v>
      </c>
      <c r="B357" s="162" t="s">
        <v>525</v>
      </c>
      <c r="D357" s="161" t="s">
        <v>560</v>
      </c>
      <c r="E357" s="163" t="s">
        <v>559</v>
      </c>
      <c r="F357" s="175">
        <f>F341/4</f>
        <v>2242.2775000000001</v>
      </c>
      <c r="H357" s="163" t="s">
        <v>542</v>
      </c>
      <c r="I357" s="173"/>
      <c r="J357" s="171"/>
      <c r="K357" s="163">
        <f t="shared" ref="K357:K360" si="157">_xlfn.DAYS(J357,I357)</f>
        <v>0</v>
      </c>
      <c r="L357" s="173">
        <v>41484</v>
      </c>
      <c r="M357" s="171">
        <v>41583</v>
      </c>
      <c r="N357" s="163">
        <f t="shared" ref="N357:N360" si="158">_xlfn.DAYS(M357,L357)</f>
        <v>99</v>
      </c>
      <c r="R357" s="174">
        <f t="shared" si="145"/>
        <v>49.5</v>
      </c>
      <c r="S357">
        <f t="shared" si="146"/>
        <v>49.5</v>
      </c>
    </row>
    <row r="358" spans="1:19" x14ac:dyDescent="0.25">
      <c r="A358" s="161" t="s">
        <v>535</v>
      </c>
      <c r="B358" s="172" t="s">
        <v>528</v>
      </c>
      <c r="D358" s="161" t="s">
        <v>560</v>
      </c>
      <c r="E358" s="163" t="s">
        <v>559</v>
      </c>
      <c r="F358" s="175">
        <f>F357*G358</f>
        <v>650.26047500000004</v>
      </c>
      <c r="G358" s="182">
        <v>0.28999999999999998</v>
      </c>
      <c r="H358" s="163" t="s">
        <v>542</v>
      </c>
      <c r="K358" s="163">
        <f t="shared" si="157"/>
        <v>0</v>
      </c>
      <c r="L358" s="173"/>
      <c r="M358" s="171"/>
      <c r="N358" s="163">
        <f t="shared" si="158"/>
        <v>0</v>
      </c>
      <c r="R358" s="174">
        <f t="shared" si="145"/>
        <v>0</v>
      </c>
      <c r="S358">
        <f t="shared" si="146"/>
        <v>0</v>
      </c>
    </row>
    <row r="359" spans="1:19" x14ac:dyDescent="0.25">
      <c r="A359" s="161" t="s">
        <v>535</v>
      </c>
      <c r="B359" s="172" t="s">
        <v>529</v>
      </c>
      <c r="D359" s="161" t="s">
        <v>560</v>
      </c>
      <c r="E359" s="163" t="s">
        <v>559</v>
      </c>
      <c r="F359" s="175">
        <f>F357*G359</f>
        <v>784.79712500000005</v>
      </c>
      <c r="G359" s="182">
        <v>0.35</v>
      </c>
      <c r="H359" s="163" t="s">
        <v>542</v>
      </c>
      <c r="K359" s="163">
        <f t="shared" si="157"/>
        <v>0</v>
      </c>
      <c r="N359" s="163">
        <f t="shared" si="158"/>
        <v>0</v>
      </c>
      <c r="R359" s="174">
        <f t="shared" si="145"/>
        <v>0</v>
      </c>
      <c r="S359">
        <f t="shared" si="146"/>
        <v>0</v>
      </c>
    </row>
    <row r="360" spans="1:19" x14ac:dyDescent="0.25">
      <c r="A360" s="161" t="s">
        <v>535</v>
      </c>
      <c r="B360" s="172" t="s">
        <v>530</v>
      </c>
      <c r="D360" s="161" t="s">
        <v>560</v>
      </c>
      <c r="E360" s="163" t="s">
        <v>559</v>
      </c>
      <c r="F360" s="175">
        <f>F357*G360</f>
        <v>807.21990000000005</v>
      </c>
      <c r="G360" s="182">
        <v>0.36</v>
      </c>
      <c r="H360" s="163" t="s">
        <v>542</v>
      </c>
      <c r="K360" s="163">
        <f t="shared" si="157"/>
        <v>0</v>
      </c>
      <c r="N360" s="163">
        <f t="shared" si="158"/>
        <v>0</v>
      </c>
      <c r="R360" s="174">
        <f t="shared" si="145"/>
        <v>0</v>
      </c>
      <c r="S360">
        <f t="shared" si="146"/>
        <v>0</v>
      </c>
    </row>
    <row r="361" spans="1:19" x14ac:dyDescent="0.25">
      <c r="R361" s="174"/>
    </row>
    <row r="362" spans="1:19" x14ac:dyDescent="0.25">
      <c r="A362" s="161" t="s">
        <v>537</v>
      </c>
      <c r="B362" s="162" t="s">
        <v>525</v>
      </c>
      <c r="D362" s="161" t="s">
        <v>560</v>
      </c>
      <c r="E362" s="163" t="s">
        <v>559</v>
      </c>
      <c r="F362" s="175">
        <f>F341/4</f>
        <v>2242.2775000000001</v>
      </c>
      <c r="H362" s="163" t="s">
        <v>542</v>
      </c>
      <c r="I362" s="173"/>
      <c r="J362" s="171"/>
      <c r="K362" s="163">
        <f t="shared" ref="K362:K365" si="159">_xlfn.DAYS(J362,I362)</f>
        <v>0</v>
      </c>
      <c r="L362" s="173">
        <v>41486</v>
      </c>
      <c r="M362" s="171">
        <v>41585</v>
      </c>
      <c r="N362" s="163">
        <f t="shared" ref="N362:N365" si="160">_xlfn.DAYS(M362,L362)</f>
        <v>99</v>
      </c>
      <c r="R362" s="174">
        <f t="shared" si="145"/>
        <v>49.5</v>
      </c>
      <c r="S362">
        <f t="shared" si="146"/>
        <v>49.5</v>
      </c>
    </row>
    <row r="363" spans="1:19" x14ac:dyDescent="0.25">
      <c r="A363" s="161" t="s">
        <v>537</v>
      </c>
      <c r="B363" s="172" t="s">
        <v>528</v>
      </c>
      <c r="D363" s="161" t="s">
        <v>560</v>
      </c>
      <c r="E363" s="163" t="s">
        <v>559</v>
      </c>
      <c r="F363" s="175">
        <f>F362*G363</f>
        <v>650.26047500000004</v>
      </c>
      <c r="G363" s="182">
        <v>0.28999999999999998</v>
      </c>
      <c r="H363" s="163" t="s">
        <v>542</v>
      </c>
      <c r="K363" s="163">
        <f t="shared" si="159"/>
        <v>0</v>
      </c>
      <c r="L363" s="173"/>
      <c r="M363" s="171"/>
      <c r="N363" s="163">
        <f t="shared" si="160"/>
        <v>0</v>
      </c>
      <c r="R363" s="174">
        <f t="shared" si="145"/>
        <v>0</v>
      </c>
      <c r="S363">
        <f t="shared" si="146"/>
        <v>0</v>
      </c>
    </row>
    <row r="364" spans="1:19" x14ac:dyDescent="0.25">
      <c r="A364" s="161" t="s">
        <v>537</v>
      </c>
      <c r="B364" s="172" t="s">
        <v>529</v>
      </c>
      <c r="D364" s="161" t="s">
        <v>560</v>
      </c>
      <c r="E364" s="163" t="s">
        <v>559</v>
      </c>
      <c r="F364" s="175">
        <f>F362*G364</f>
        <v>784.79712500000005</v>
      </c>
      <c r="G364" s="182">
        <v>0.35</v>
      </c>
      <c r="H364" s="163" t="s">
        <v>542</v>
      </c>
      <c r="K364" s="163">
        <f t="shared" si="159"/>
        <v>0</v>
      </c>
      <c r="N364" s="163">
        <f t="shared" si="160"/>
        <v>0</v>
      </c>
      <c r="R364" s="174">
        <f t="shared" si="145"/>
        <v>0</v>
      </c>
      <c r="S364">
        <f t="shared" si="146"/>
        <v>0</v>
      </c>
    </row>
    <row r="365" spans="1:19" x14ac:dyDescent="0.25">
      <c r="A365" s="161" t="s">
        <v>537</v>
      </c>
      <c r="B365" s="172" t="s">
        <v>530</v>
      </c>
      <c r="D365" s="161" t="s">
        <v>560</v>
      </c>
      <c r="E365" s="163" t="s">
        <v>559</v>
      </c>
      <c r="F365" s="175">
        <f>F362*G365</f>
        <v>807.21990000000005</v>
      </c>
      <c r="G365" s="182">
        <v>0.36</v>
      </c>
      <c r="H365" s="163" t="s">
        <v>542</v>
      </c>
      <c r="K365" s="163">
        <f t="shared" si="159"/>
        <v>0</v>
      </c>
      <c r="N365" s="163">
        <f t="shared" si="160"/>
        <v>0</v>
      </c>
      <c r="R365" s="174">
        <f t="shared" si="145"/>
        <v>0</v>
      </c>
      <c r="S365">
        <f t="shared" si="146"/>
        <v>0</v>
      </c>
    </row>
  </sheetData>
  <autoFilter ref="A1:S365"/>
  <dataValidations count="2">
    <dataValidation type="list" allowBlank="1" showInputMessage="1" showErrorMessage="1" sqref="B1 B3:B6 B8:B11 B13:B17 B19:B22 B24:B27 B29:B32 B34:B38 B40:B43 B45:B48 B50:B53 B55:B58 B60:B64 B66:B69 B71:B74 B76:B80 B82:B85 B87:B90 B92:B95 B97:B100 B102:B106 B108:B111 B113:B116 B118:B121 B123:B126 B128:B132 B134:B137 B139:B142 B144:B148 B150:B153 B155:B158 B160:B163 B165:B168 B170:B174 B176:B180 B182:B185 B187:B190 B192:B195 B197:B200 B202:B205 B207:B211 B213:B216 B218:B221 B223:B226 B228:B231 B233:B237 B239:B242 B244:B247 B249:B252 B254:B257 B259:B263 B265:B268 B270:B273 B275:B278 B280:B283 B285:B289 B291:B294 B296:B299 B301:B304 B306:B309 B311:B315 B317:B320 B322:B325 B327:B330 B332:B335 B337:B341 B343:B346 B348:B351 B353:B356 B358:B361 B363:B1048576">
      <formula1>"LL,DL,PV"</formula1>
    </dataValidation>
    <dataValidation type="list" allowBlank="1" showInputMessage="1" showErrorMessage="1" sqref="A1:A1048576">
      <formula1>"KL, PT, 1N, 2N, 3N, TE"</formula1>
    </dataValidation>
  </dataValidations>
  <pageMargins left="0.7" right="0.7" top="0.75" bottom="0.75" header="0.3" footer="0.3"/>
  <pageSetup paperSize="8" scale="63"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D71"/>
  <sheetViews>
    <sheetView workbookViewId="0">
      <selection activeCell="B21" sqref="B21"/>
    </sheetView>
  </sheetViews>
  <sheetFormatPr defaultRowHeight="15" x14ac:dyDescent="0.25"/>
  <cols>
    <col min="1" max="1" width="19" bestFit="1" customWidth="1"/>
    <col min="2" max="4" width="16.140625" customWidth="1"/>
    <col min="5" max="5" width="16.5703125" bestFit="1" customWidth="1"/>
  </cols>
  <sheetData>
    <row r="3" spans="1:4" x14ac:dyDescent="0.25">
      <c r="A3" s="164" t="s">
        <v>520</v>
      </c>
      <c r="B3" t="s">
        <v>562</v>
      </c>
      <c r="C3" t="s">
        <v>564</v>
      </c>
      <c r="D3" t="s">
        <v>563</v>
      </c>
    </row>
    <row r="4" spans="1:4" x14ac:dyDescent="0.25">
      <c r="A4" s="165" t="s">
        <v>525</v>
      </c>
      <c r="B4" s="166">
        <v>23</v>
      </c>
      <c r="C4" s="166">
        <v>69</v>
      </c>
      <c r="D4" s="166">
        <v>44</v>
      </c>
    </row>
    <row r="5" spans="1:4" x14ac:dyDescent="0.25">
      <c r="A5" s="167" t="s">
        <v>549</v>
      </c>
      <c r="B5" s="166">
        <v>3</v>
      </c>
      <c r="C5" s="166">
        <v>15</v>
      </c>
      <c r="D5" s="166">
        <v>15</v>
      </c>
    </row>
    <row r="6" spans="1:4" x14ac:dyDescent="0.25">
      <c r="A6" s="187" t="s">
        <v>524</v>
      </c>
      <c r="B6" s="166">
        <v>3</v>
      </c>
      <c r="C6" s="166">
        <v>3</v>
      </c>
      <c r="D6" s="166">
        <v>3</v>
      </c>
    </row>
    <row r="7" spans="1:4" x14ac:dyDescent="0.25">
      <c r="A7" s="189" t="s">
        <v>566</v>
      </c>
      <c r="B7" s="166">
        <v>3</v>
      </c>
      <c r="C7" s="166">
        <v>3</v>
      </c>
      <c r="D7" s="166">
        <v>3</v>
      </c>
    </row>
    <row r="8" spans="1:4" x14ac:dyDescent="0.25">
      <c r="A8" s="187" t="s">
        <v>531</v>
      </c>
      <c r="B8" s="166"/>
      <c r="C8" s="166">
        <v>3</v>
      </c>
      <c r="D8" s="166">
        <v>3</v>
      </c>
    </row>
    <row r="9" spans="1:4" x14ac:dyDescent="0.25">
      <c r="A9" s="189" t="s">
        <v>566</v>
      </c>
      <c r="B9" s="166"/>
      <c r="C9" s="166">
        <v>3</v>
      </c>
      <c r="D9" s="166">
        <v>3</v>
      </c>
    </row>
    <row r="10" spans="1:4" x14ac:dyDescent="0.25">
      <c r="A10" s="187" t="s">
        <v>533</v>
      </c>
      <c r="B10" s="166"/>
      <c r="C10" s="166">
        <v>3</v>
      </c>
      <c r="D10" s="166">
        <v>3</v>
      </c>
    </row>
    <row r="11" spans="1:4" x14ac:dyDescent="0.25">
      <c r="A11" s="189" t="s">
        <v>566</v>
      </c>
      <c r="B11" s="166"/>
      <c r="C11" s="166">
        <v>3</v>
      </c>
      <c r="D11" s="166">
        <v>3</v>
      </c>
    </row>
    <row r="12" spans="1:4" x14ac:dyDescent="0.25">
      <c r="A12" s="187" t="s">
        <v>535</v>
      </c>
      <c r="B12" s="166"/>
      <c r="C12" s="166">
        <v>3</v>
      </c>
      <c r="D12" s="166">
        <v>3</v>
      </c>
    </row>
    <row r="13" spans="1:4" x14ac:dyDescent="0.25">
      <c r="A13" s="189" t="s">
        <v>566</v>
      </c>
      <c r="B13" s="166"/>
      <c r="C13" s="166">
        <v>3</v>
      </c>
      <c r="D13" s="166">
        <v>3</v>
      </c>
    </row>
    <row r="14" spans="1:4" x14ac:dyDescent="0.25">
      <c r="A14" s="187" t="s">
        <v>537</v>
      </c>
      <c r="B14" s="166"/>
      <c r="C14" s="166">
        <v>3</v>
      </c>
      <c r="D14" s="166">
        <v>3</v>
      </c>
    </row>
    <row r="15" spans="1:4" x14ac:dyDescent="0.25">
      <c r="A15" s="189" t="s">
        <v>566</v>
      </c>
      <c r="B15" s="166"/>
      <c r="C15" s="166">
        <v>3</v>
      </c>
      <c r="D15" s="166">
        <v>3</v>
      </c>
    </row>
    <row r="16" spans="1:4" x14ac:dyDescent="0.25">
      <c r="A16" s="167" t="s">
        <v>556</v>
      </c>
      <c r="B16" s="166">
        <v>3</v>
      </c>
      <c r="C16" s="166">
        <v>6</v>
      </c>
      <c r="D16" s="166"/>
    </row>
    <row r="17" spans="1:4" x14ac:dyDescent="0.25">
      <c r="A17" s="187" t="s">
        <v>524</v>
      </c>
      <c r="B17" s="166">
        <v>2</v>
      </c>
      <c r="C17" s="166">
        <v>2</v>
      </c>
      <c r="D17" s="166"/>
    </row>
    <row r="18" spans="1:4" x14ac:dyDescent="0.25">
      <c r="A18" s="189" t="s">
        <v>566</v>
      </c>
      <c r="B18" s="166">
        <v>2</v>
      </c>
      <c r="C18" s="166">
        <v>2</v>
      </c>
      <c r="D18" s="166"/>
    </row>
    <row r="19" spans="1:4" x14ac:dyDescent="0.25">
      <c r="A19" s="187" t="s">
        <v>531</v>
      </c>
      <c r="B19" s="166">
        <v>1</v>
      </c>
      <c r="C19" s="166">
        <v>1</v>
      </c>
      <c r="D19" s="166"/>
    </row>
    <row r="20" spans="1:4" x14ac:dyDescent="0.25">
      <c r="A20" s="189" t="s">
        <v>566</v>
      </c>
      <c r="B20" s="166">
        <v>1</v>
      </c>
      <c r="C20" s="166">
        <v>1</v>
      </c>
      <c r="D20" s="166"/>
    </row>
    <row r="21" spans="1:4" x14ac:dyDescent="0.25">
      <c r="A21" s="187" t="s">
        <v>533</v>
      </c>
      <c r="B21" s="166"/>
      <c r="C21" s="166">
        <v>1</v>
      </c>
      <c r="D21" s="166"/>
    </row>
    <row r="22" spans="1:4" x14ac:dyDescent="0.25">
      <c r="A22" s="189" t="s">
        <v>566</v>
      </c>
      <c r="B22" s="166"/>
      <c r="C22" s="166">
        <v>1</v>
      </c>
      <c r="D22" s="166"/>
    </row>
    <row r="23" spans="1:4" x14ac:dyDescent="0.25">
      <c r="A23" s="187" t="s">
        <v>535</v>
      </c>
      <c r="B23" s="166"/>
      <c r="C23" s="166">
        <v>1</v>
      </c>
      <c r="D23" s="166"/>
    </row>
    <row r="24" spans="1:4" x14ac:dyDescent="0.25">
      <c r="A24" s="189" t="s">
        <v>566</v>
      </c>
      <c r="B24" s="166"/>
      <c r="C24" s="166">
        <v>1</v>
      </c>
      <c r="D24" s="166"/>
    </row>
    <row r="25" spans="1:4" x14ac:dyDescent="0.25">
      <c r="A25" s="187" t="s">
        <v>537</v>
      </c>
      <c r="B25" s="166"/>
      <c r="C25" s="166">
        <v>1</v>
      </c>
      <c r="D25" s="166"/>
    </row>
    <row r="26" spans="1:4" x14ac:dyDescent="0.25">
      <c r="A26" s="189" t="s">
        <v>566</v>
      </c>
      <c r="B26" s="166"/>
      <c r="C26" s="166">
        <v>1</v>
      </c>
      <c r="D26" s="166"/>
    </row>
    <row r="27" spans="1:4" x14ac:dyDescent="0.25">
      <c r="A27" s="167" t="s">
        <v>557</v>
      </c>
      <c r="B27" s="166"/>
      <c r="C27" s="166">
        <v>5</v>
      </c>
      <c r="D27" s="166">
        <v>1</v>
      </c>
    </row>
    <row r="28" spans="1:4" x14ac:dyDescent="0.25">
      <c r="A28" s="187" t="s">
        <v>524</v>
      </c>
      <c r="B28" s="166"/>
      <c r="C28" s="166">
        <v>1</v>
      </c>
      <c r="D28" s="166">
        <v>1</v>
      </c>
    </row>
    <row r="29" spans="1:4" x14ac:dyDescent="0.25">
      <c r="A29" s="189" t="s">
        <v>566</v>
      </c>
      <c r="B29" s="166"/>
      <c r="C29" s="166">
        <v>1</v>
      </c>
      <c r="D29" s="166">
        <v>1</v>
      </c>
    </row>
    <row r="30" spans="1:4" x14ac:dyDescent="0.25">
      <c r="A30" s="187" t="s">
        <v>531</v>
      </c>
      <c r="B30" s="166"/>
      <c r="C30" s="166">
        <v>1</v>
      </c>
      <c r="D30" s="166"/>
    </row>
    <row r="31" spans="1:4" x14ac:dyDescent="0.25">
      <c r="A31" s="189" t="s">
        <v>566</v>
      </c>
      <c r="B31" s="166"/>
      <c r="C31" s="166">
        <v>1</v>
      </c>
      <c r="D31" s="166"/>
    </row>
    <row r="32" spans="1:4" x14ac:dyDescent="0.25">
      <c r="A32" s="187" t="s">
        <v>533</v>
      </c>
      <c r="B32" s="166"/>
      <c r="C32" s="166">
        <v>1</v>
      </c>
      <c r="D32" s="166"/>
    </row>
    <row r="33" spans="1:4" x14ac:dyDescent="0.25">
      <c r="A33" s="189" t="s">
        <v>566</v>
      </c>
      <c r="B33" s="166"/>
      <c r="C33" s="166">
        <v>1</v>
      </c>
      <c r="D33" s="166"/>
    </row>
    <row r="34" spans="1:4" x14ac:dyDescent="0.25">
      <c r="A34" s="187" t="s">
        <v>535</v>
      </c>
      <c r="B34" s="166"/>
      <c r="C34" s="166">
        <v>1</v>
      </c>
      <c r="D34" s="166"/>
    </row>
    <row r="35" spans="1:4" x14ac:dyDescent="0.25">
      <c r="A35" s="189" t="s">
        <v>566</v>
      </c>
      <c r="B35" s="166"/>
      <c r="C35" s="166">
        <v>1</v>
      </c>
      <c r="D35" s="166"/>
    </row>
    <row r="36" spans="1:4" x14ac:dyDescent="0.25">
      <c r="A36" s="187" t="s">
        <v>537</v>
      </c>
      <c r="B36" s="166"/>
      <c r="C36" s="166">
        <v>1</v>
      </c>
      <c r="D36" s="166"/>
    </row>
    <row r="37" spans="1:4" x14ac:dyDescent="0.25">
      <c r="A37" s="189" t="s">
        <v>566</v>
      </c>
      <c r="B37" s="166"/>
      <c r="C37" s="166">
        <v>1</v>
      </c>
      <c r="D37" s="166"/>
    </row>
    <row r="38" spans="1:4" x14ac:dyDescent="0.25">
      <c r="A38" s="167" t="s">
        <v>560</v>
      </c>
      <c r="B38" s="166">
        <v>2</v>
      </c>
      <c r="C38" s="166">
        <v>10</v>
      </c>
      <c r="D38" s="166">
        <v>5</v>
      </c>
    </row>
    <row r="39" spans="1:4" x14ac:dyDescent="0.25">
      <c r="A39" s="187" t="s">
        <v>524</v>
      </c>
      <c r="B39" s="166">
        <v>2</v>
      </c>
      <c r="C39" s="166">
        <v>2</v>
      </c>
      <c r="D39" s="166">
        <v>1</v>
      </c>
    </row>
    <row r="40" spans="1:4" x14ac:dyDescent="0.25">
      <c r="A40" s="189" t="s">
        <v>566</v>
      </c>
      <c r="B40" s="166">
        <v>2</v>
      </c>
      <c r="C40" s="166">
        <v>2</v>
      </c>
      <c r="D40" s="166">
        <v>1</v>
      </c>
    </row>
    <row r="41" spans="1:4" x14ac:dyDescent="0.25">
      <c r="A41" s="187" t="s">
        <v>531</v>
      </c>
      <c r="B41" s="166"/>
      <c r="C41" s="166">
        <v>2</v>
      </c>
      <c r="D41" s="166">
        <v>1</v>
      </c>
    </row>
    <row r="42" spans="1:4" x14ac:dyDescent="0.25">
      <c r="A42" s="189" t="s">
        <v>566</v>
      </c>
      <c r="B42" s="166"/>
      <c r="C42" s="166">
        <v>2</v>
      </c>
      <c r="D42" s="166">
        <v>1</v>
      </c>
    </row>
    <row r="43" spans="1:4" x14ac:dyDescent="0.25">
      <c r="A43" s="187" t="s">
        <v>533</v>
      </c>
      <c r="B43" s="166"/>
      <c r="C43" s="166">
        <v>2</v>
      </c>
      <c r="D43" s="166">
        <v>1</v>
      </c>
    </row>
    <row r="44" spans="1:4" x14ac:dyDescent="0.25">
      <c r="A44" s="189" t="s">
        <v>566</v>
      </c>
      <c r="B44" s="166"/>
      <c r="C44" s="166">
        <v>2</v>
      </c>
      <c r="D44" s="166">
        <v>1</v>
      </c>
    </row>
    <row r="45" spans="1:4" x14ac:dyDescent="0.25">
      <c r="A45" s="187" t="s">
        <v>535</v>
      </c>
      <c r="B45" s="166"/>
      <c r="C45" s="166">
        <v>2</v>
      </c>
      <c r="D45" s="166">
        <v>1</v>
      </c>
    </row>
    <row r="46" spans="1:4" x14ac:dyDescent="0.25">
      <c r="A46" s="189" t="s">
        <v>566</v>
      </c>
      <c r="B46" s="166"/>
      <c r="C46" s="166">
        <v>2</v>
      </c>
      <c r="D46" s="166">
        <v>1</v>
      </c>
    </row>
    <row r="47" spans="1:4" x14ac:dyDescent="0.25">
      <c r="A47" s="187" t="s">
        <v>537</v>
      </c>
      <c r="B47" s="166"/>
      <c r="C47" s="166">
        <v>2</v>
      </c>
      <c r="D47" s="166">
        <v>1</v>
      </c>
    </row>
    <row r="48" spans="1:4" x14ac:dyDescent="0.25">
      <c r="A48" s="189" t="s">
        <v>566</v>
      </c>
      <c r="B48" s="166"/>
      <c r="C48" s="166">
        <v>2</v>
      </c>
      <c r="D48" s="166">
        <v>1</v>
      </c>
    </row>
    <row r="49" spans="1:4" x14ac:dyDescent="0.25">
      <c r="A49" s="167" t="s">
        <v>540</v>
      </c>
      <c r="B49" s="166">
        <v>6</v>
      </c>
      <c r="C49" s="166">
        <v>23</v>
      </c>
      <c r="D49" s="166">
        <v>23</v>
      </c>
    </row>
    <row r="50" spans="1:4" x14ac:dyDescent="0.25">
      <c r="A50" s="187" t="s">
        <v>524</v>
      </c>
      <c r="B50" s="166">
        <v>4</v>
      </c>
      <c r="C50" s="166">
        <v>4</v>
      </c>
      <c r="D50" s="166">
        <v>4</v>
      </c>
    </row>
    <row r="51" spans="1:4" x14ac:dyDescent="0.25">
      <c r="A51" s="189" t="s">
        <v>566</v>
      </c>
      <c r="B51" s="166">
        <v>4</v>
      </c>
      <c r="C51" s="166">
        <v>4</v>
      </c>
      <c r="D51" s="166">
        <v>4</v>
      </c>
    </row>
    <row r="52" spans="1:4" x14ac:dyDescent="0.25">
      <c r="A52" s="187" t="s">
        <v>531</v>
      </c>
      <c r="B52" s="166">
        <v>2</v>
      </c>
      <c r="C52" s="166">
        <v>6</v>
      </c>
      <c r="D52" s="166">
        <v>6</v>
      </c>
    </row>
    <row r="53" spans="1:4" x14ac:dyDescent="0.25">
      <c r="A53" s="189" t="s">
        <v>566</v>
      </c>
      <c r="B53" s="166">
        <v>2</v>
      </c>
      <c r="C53" s="166">
        <v>6</v>
      </c>
      <c r="D53" s="166">
        <v>6</v>
      </c>
    </row>
    <row r="54" spans="1:4" x14ac:dyDescent="0.25">
      <c r="A54" s="187" t="s">
        <v>533</v>
      </c>
      <c r="B54" s="166"/>
      <c r="C54" s="166">
        <v>4</v>
      </c>
      <c r="D54" s="166">
        <v>4</v>
      </c>
    </row>
    <row r="55" spans="1:4" x14ac:dyDescent="0.25">
      <c r="A55" s="189" t="s">
        <v>566</v>
      </c>
      <c r="B55" s="166"/>
      <c r="C55" s="166">
        <v>4</v>
      </c>
      <c r="D55" s="166">
        <v>4</v>
      </c>
    </row>
    <row r="56" spans="1:4" x14ac:dyDescent="0.25">
      <c r="A56" s="187" t="s">
        <v>535</v>
      </c>
      <c r="B56" s="166"/>
      <c r="C56" s="166">
        <v>5</v>
      </c>
      <c r="D56" s="166">
        <v>5</v>
      </c>
    </row>
    <row r="57" spans="1:4" x14ac:dyDescent="0.25">
      <c r="A57" s="189" t="s">
        <v>566</v>
      </c>
      <c r="B57" s="166"/>
      <c r="C57" s="166">
        <v>5</v>
      </c>
      <c r="D57" s="166">
        <v>5</v>
      </c>
    </row>
    <row r="58" spans="1:4" x14ac:dyDescent="0.25">
      <c r="A58" s="187" t="s">
        <v>537</v>
      </c>
      <c r="B58" s="166"/>
      <c r="C58" s="166">
        <v>4</v>
      </c>
      <c r="D58" s="166">
        <v>4</v>
      </c>
    </row>
    <row r="59" spans="1:4" x14ac:dyDescent="0.25">
      <c r="A59" s="189" t="s">
        <v>566</v>
      </c>
      <c r="B59" s="166"/>
      <c r="C59" s="166">
        <v>4</v>
      </c>
      <c r="D59" s="166">
        <v>4</v>
      </c>
    </row>
    <row r="60" spans="1:4" x14ac:dyDescent="0.25">
      <c r="A60" s="167" t="s">
        <v>539</v>
      </c>
      <c r="B60" s="166">
        <v>9</v>
      </c>
      <c r="C60" s="166">
        <v>10</v>
      </c>
      <c r="D60" s="166"/>
    </row>
    <row r="61" spans="1:4" x14ac:dyDescent="0.25">
      <c r="A61" s="187" t="s">
        <v>524</v>
      </c>
      <c r="B61" s="166">
        <v>2</v>
      </c>
      <c r="C61" s="166">
        <v>3</v>
      </c>
      <c r="D61" s="166"/>
    </row>
    <row r="62" spans="1:4" x14ac:dyDescent="0.25">
      <c r="A62" s="189" t="s">
        <v>566</v>
      </c>
      <c r="B62" s="166">
        <v>2</v>
      </c>
      <c r="C62" s="166">
        <v>3</v>
      </c>
      <c r="D62" s="166"/>
    </row>
    <row r="63" spans="1:4" x14ac:dyDescent="0.25">
      <c r="A63" s="187" t="s">
        <v>531</v>
      </c>
      <c r="B63" s="166">
        <v>4</v>
      </c>
      <c r="C63" s="166">
        <v>4</v>
      </c>
      <c r="D63" s="166"/>
    </row>
    <row r="64" spans="1:4" x14ac:dyDescent="0.25">
      <c r="A64" s="189" t="s">
        <v>566</v>
      </c>
      <c r="B64" s="166">
        <v>4</v>
      </c>
      <c r="C64" s="166">
        <v>4</v>
      </c>
      <c r="D64" s="166"/>
    </row>
    <row r="65" spans="1:4" x14ac:dyDescent="0.25">
      <c r="A65" s="187" t="s">
        <v>533</v>
      </c>
      <c r="B65" s="166">
        <v>1</v>
      </c>
      <c r="C65" s="166">
        <v>1</v>
      </c>
      <c r="D65" s="166"/>
    </row>
    <row r="66" spans="1:4" x14ac:dyDescent="0.25">
      <c r="A66" s="189" t="s">
        <v>566</v>
      </c>
      <c r="B66" s="166">
        <v>1</v>
      </c>
      <c r="C66" s="166">
        <v>1</v>
      </c>
      <c r="D66" s="166"/>
    </row>
    <row r="67" spans="1:4" x14ac:dyDescent="0.25">
      <c r="A67" s="187" t="s">
        <v>535</v>
      </c>
      <c r="B67" s="166">
        <v>1</v>
      </c>
      <c r="C67" s="166">
        <v>1</v>
      </c>
      <c r="D67" s="166"/>
    </row>
    <row r="68" spans="1:4" x14ac:dyDescent="0.25">
      <c r="A68" s="189" t="s">
        <v>566</v>
      </c>
      <c r="B68" s="166">
        <v>1</v>
      </c>
      <c r="C68" s="166">
        <v>1</v>
      </c>
      <c r="D68" s="166"/>
    </row>
    <row r="69" spans="1:4" x14ac:dyDescent="0.25">
      <c r="A69" s="187" t="s">
        <v>537</v>
      </c>
      <c r="B69" s="166">
        <v>1</v>
      </c>
      <c r="C69" s="166">
        <v>1</v>
      </c>
      <c r="D69" s="166"/>
    </row>
    <row r="70" spans="1:4" x14ac:dyDescent="0.25">
      <c r="A70" s="189" t="s">
        <v>566</v>
      </c>
      <c r="B70" s="166">
        <v>1</v>
      </c>
      <c r="C70" s="166">
        <v>1</v>
      </c>
      <c r="D70" s="166"/>
    </row>
    <row r="71" spans="1:4" x14ac:dyDescent="0.25">
      <c r="A71" s="165" t="s">
        <v>521</v>
      </c>
      <c r="B71" s="166">
        <v>23</v>
      </c>
      <c r="C71" s="166">
        <v>69</v>
      </c>
      <c r="D71" s="166">
        <v>44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popis</vt:lpstr>
      <vt:lpstr>količine</vt:lpstr>
      <vt:lpstr>količine z roki</vt:lpstr>
      <vt:lpstr>PREGLED-TP</vt:lpstr>
      <vt:lpstr>PREGLED-PIVOT</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2015-10-26T17:31:16Z</dcterms:modified>
</cp:coreProperties>
</file>